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drawings/drawing2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drawings/drawing3.xml" ContentType="application/vnd.openxmlformats-officedocument.drawing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ata\Testing Engineer\smoothness\PCC IRI vs PI\"/>
    </mc:Choice>
  </mc:AlternateContent>
  <xr:revisionPtr revIDLastSave="0" documentId="13_ncr:1_{ECA5585E-5E02-40BE-8945-FE0CD57918D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rofile Summary" sheetId="1" r:id="rId1"/>
    <sheet name="Profile Summary (2)" sheetId="4" r:id="rId2"/>
    <sheet name="Profile Summary (3)" sheetId="6" r:id="rId3"/>
    <sheet name="Notes and Comments" sheetId="7" r:id="rId4"/>
    <sheet name="Lists" sheetId="2" state="hidden" r:id="rId5"/>
  </sheets>
  <definedNames>
    <definedName name="Direction">Lists!$B$2:$B$5</definedName>
    <definedName name="Equation">Lists!$A$2:$A$3</definedName>
    <definedName name="Lane">Lists!$C$2:$C$9</definedName>
    <definedName name="_xlnm.Print_Area" localSheetId="3">'Notes and Comments'!$A$1:$R$62</definedName>
    <definedName name="_xlnm.Print_Area" localSheetId="0">'Profile Summary'!$A$1:$R$62</definedName>
    <definedName name="Speed">Lists!$D$2:$D$3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5" i="6" l="1"/>
  <c r="AB55" i="6"/>
  <c r="AA55" i="6"/>
  <c r="AC54" i="6"/>
  <c r="AB54" i="6"/>
  <c r="AA54" i="6"/>
  <c r="AC53" i="6"/>
  <c r="AB53" i="6"/>
  <c r="AA53" i="6"/>
  <c r="AC52" i="6"/>
  <c r="AB52" i="6"/>
  <c r="AA52" i="6"/>
  <c r="AC51" i="6"/>
  <c r="AB51" i="6"/>
  <c r="AA51" i="6"/>
  <c r="AC50" i="6"/>
  <c r="AB50" i="6"/>
  <c r="AA50" i="6"/>
  <c r="AC49" i="6"/>
  <c r="AB49" i="6"/>
  <c r="AA49" i="6"/>
  <c r="AC48" i="6"/>
  <c r="AB48" i="6"/>
  <c r="AA48" i="6"/>
  <c r="AC47" i="6"/>
  <c r="AB47" i="6"/>
  <c r="AA47" i="6"/>
  <c r="AC46" i="6"/>
  <c r="AB46" i="6"/>
  <c r="AA46" i="6"/>
  <c r="AC45" i="6"/>
  <c r="AB45" i="6"/>
  <c r="AA45" i="6"/>
  <c r="AC44" i="6"/>
  <c r="AB44" i="6"/>
  <c r="AA44" i="6"/>
  <c r="AC43" i="6"/>
  <c r="AB43" i="6"/>
  <c r="AA43" i="6"/>
  <c r="AC42" i="6"/>
  <c r="AB42" i="6"/>
  <c r="AA42" i="6"/>
  <c r="AC41" i="6"/>
  <c r="AB41" i="6"/>
  <c r="AA41" i="6"/>
  <c r="AC40" i="6"/>
  <c r="AB40" i="6"/>
  <c r="AA40" i="6"/>
  <c r="AC39" i="6"/>
  <c r="AB39" i="6"/>
  <c r="AA39" i="6"/>
  <c r="AC38" i="6"/>
  <c r="AB38" i="6"/>
  <c r="AA38" i="6"/>
  <c r="AC37" i="6"/>
  <c r="AB37" i="6"/>
  <c r="AA37" i="6"/>
  <c r="AC36" i="6"/>
  <c r="AB36" i="6"/>
  <c r="AA36" i="6"/>
  <c r="AC35" i="6"/>
  <c r="AB35" i="6"/>
  <c r="AA35" i="6"/>
  <c r="AC34" i="6"/>
  <c r="AB34" i="6"/>
  <c r="AA34" i="6"/>
  <c r="AC33" i="6"/>
  <c r="AB33" i="6"/>
  <c r="AA33" i="6"/>
  <c r="AC32" i="6"/>
  <c r="AB32" i="6"/>
  <c r="AA32" i="6"/>
  <c r="AC31" i="6"/>
  <c r="AB31" i="6"/>
  <c r="AA31" i="6"/>
  <c r="AC30" i="6"/>
  <c r="AB30" i="6"/>
  <c r="AA30" i="6"/>
  <c r="AC29" i="6"/>
  <c r="AB29" i="6"/>
  <c r="AA29" i="6"/>
  <c r="AC28" i="6"/>
  <c r="AB28" i="6"/>
  <c r="AA28" i="6"/>
  <c r="AC27" i="6"/>
  <c r="AB27" i="6"/>
  <c r="AA27" i="6"/>
  <c r="AC26" i="6"/>
  <c r="AB26" i="6"/>
  <c r="AA26" i="6"/>
  <c r="AC25" i="6"/>
  <c r="AB25" i="6"/>
  <c r="AA25" i="6"/>
  <c r="AC24" i="6"/>
  <c r="AB24" i="6"/>
  <c r="AA24" i="6"/>
  <c r="AC23" i="6"/>
  <c r="AB23" i="6"/>
  <c r="AA23" i="6"/>
  <c r="AC22" i="6"/>
  <c r="AB22" i="6"/>
  <c r="AA22" i="6"/>
  <c r="AC21" i="6"/>
  <c r="AB21" i="6"/>
  <c r="AA21" i="6"/>
  <c r="AC20" i="6"/>
  <c r="AB20" i="6"/>
  <c r="AA20" i="6"/>
  <c r="AC19" i="6"/>
  <c r="AB19" i="6"/>
  <c r="AA19" i="6"/>
  <c r="AC18" i="6"/>
  <c r="AB18" i="6"/>
  <c r="AA18" i="6"/>
  <c r="AC17" i="6"/>
  <c r="AB17" i="6"/>
  <c r="AA17" i="6"/>
  <c r="AC16" i="6"/>
  <c r="AB16" i="6"/>
  <c r="AA16" i="6"/>
  <c r="AC55" i="4"/>
  <c r="AB55" i="4"/>
  <c r="AA55" i="4"/>
  <c r="AC54" i="4"/>
  <c r="AB54" i="4"/>
  <c r="AA54" i="4"/>
  <c r="AC53" i="4"/>
  <c r="AB53" i="4"/>
  <c r="AA53" i="4"/>
  <c r="AC52" i="4"/>
  <c r="AB52" i="4"/>
  <c r="AA52" i="4"/>
  <c r="AC51" i="4"/>
  <c r="AB51" i="4"/>
  <c r="AA51" i="4"/>
  <c r="AC50" i="4"/>
  <c r="AB50" i="4"/>
  <c r="AA50" i="4"/>
  <c r="AC49" i="4"/>
  <c r="AB49" i="4"/>
  <c r="AA49" i="4"/>
  <c r="AC48" i="4"/>
  <c r="AB48" i="4"/>
  <c r="AA48" i="4"/>
  <c r="AC47" i="4"/>
  <c r="AB47" i="4"/>
  <c r="AA47" i="4"/>
  <c r="AC46" i="4"/>
  <c r="AB46" i="4"/>
  <c r="AA46" i="4"/>
  <c r="AC45" i="4"/>
  <c r="AB45" i="4"/>
  <c r="AA45" i="4"/>
  <c r="AC44" i="4"/>
  <c r="AB44" i="4"/>
  <c r="AA44" i="4"/>
  <c r="AC43" i="4"/>
  <c r="AB43" i="4"/>
  <c r="AA43" i="4"/>
  <c r="AC42" i="4"/>
  <c r="AB42" i="4"/>
  <c r="AA42" i="4"/>
  <c r="AC41" i="4"/>
  <c r="AB41" i="4"/>
  <c r="AA41" i="4"/>
  <c r="AC40" i="4"/>
  <c r="AB40" i="4"/>
  <c r="AA40" i="4"/>
  <c r="AC39" i="4"/>
  <c r="AB39" i="4"/>
  <c r="AA39" i="4"/>
  <c r="AC38" i="4"/>
  <c r="AB38" i="4"/>
  <c r="AA38" i="4"/>
  <c r="AC37" i="4"/>
  <c r="AB37" i="4"/>
  <c r="AA37" i="4"/>
  <c r="AC36" i="4"/>
  <c r="AB36" i="4"/>
  <c r="AA36" i="4"/>
  <c r="AC35" i="4"/>
  <c r="AB35" i="4"/>
  <c r="AA35" i="4"/>
  <c r="AC34" i="4"/>
  <c r="AB34" i="4"/>
  <c r="AA34" i="4"/>
  <c r="AC33" i="4"/>
  <c r="AB33" i="4"/>
  <c r="AA33" i="4"/>
  <c r="AC32" i="4"/>
  <c r="AB32" i="4"/>
  <c r="AA32" i="4"/>
  <c r="AC31" i="4"/>
  <c r="AB31" i="4"/>
  <c r="AA31" i="4"/>
  <c r="AC30" i="4"/>
  <c r="AB30" i="4"/>
  <c r="AA30" i="4"/>
  <c r="AC29" i="4"/>
  <c r="AB29" i="4"/>
  <c r="AA29" i="4"/>
  <c r="AC28" i="4"/>
  <c r="AB28" i="4"/>
  <c r="AA28" i="4"/>
  <c r="AC27" i="4"/>
  <c r="AB27" i="4"/>
  <c r="AA27" i="4"/>
  <c r="AC26" i="4"/>
  <c r="AB26" i="4"/>
  <c r="AA26" i="4"/>
  <c r="AC25" i="4"/>
  <c r="AB25" i="4"/>
  <c r="AA25" i="4"/>
  <c r="AC24" i="4"/>
  <c r="AB24" i="4"/>
  <c r="AA24" i="4"/>
  <c r="AC23" i="4"/>
  <c r="AB23" i="4"/>
  <c r="AA23" i="4"/>
  <c r="AC22" i="4"/>
  <c r="AB22" i="4"/>
  <c r="AA22" i="4"/>
  <c r="AC21" i="4"/>
  <c r="AB21" i="4"/>
  <c r="AA21" i="4"/>
  <c r="AC20" i="4"/>
  <c r="AB20" i="4"/>
  <c r="AA20" i="4"/>
  <c r="AC19" i="4"/>
  <c r="AB19" i="4"/>
  <c r="AA19" i="4"/>
  <c r="AC18" i="4"/>
  <c r="AB18" i="4"/>
  <c r="AA18" i="4"/>
  <c r="AC17" i="4"/>
  <c r="AB17" i="4"/>
  <c r="AA17" i="4"/>
  <c r="AC16" i="4"/>
  <c r="AB16" i="4"/>
  <c r="AA16" i="4"/>
  <c r="AA17" i="1"/>
  <c r="AB17" i="1"/>
  <c r="AC17" i="1"/>
  <c r="AA18" i="1"/>
  <c r="AB18" i="1"/>
  <c r="AC18" i="1"/>
  <c r="AA19" i="1"/>
  <c r="AB19" i="1"/>
  <c r="AC19" i="1"/>
  <c r="AA20" i="1"/>
  <c r="AB20" i="1"/>
  <c r="AC20" i="1"/>
  <c r="AA21" i="1"/>
  <c r="AB21" i="1"/>
  <c r="AC21" i="1"/>
  <c r="AA22" i="1"/>
  <c r="AB22" i="1"/>
  <c r="AC22" i="1"/>
  <c r="AA23" i="1"/>
  <c r="AB23" i="1"/>
  <c r="AC23" i="1"/>
  <c r="AA24" i="1"/>
  <c r="AB24" i="1"/>
  <c r="AC24" i="1"/>
  <c r="AA25" i="1"/>
  <c r="AB25" i="1"/>
  <c r="AC25" i="1"/>
  <c r="AA26" i="1"/>
  <c r="AB26" i="1"/>
  <c r="AC26" i="1"/>
  <c r="AA27" i="1"/>
  <c r="AB27" i="1"/>
  <c r="AC27" i="1"/>
  <c r="AA28" i="1"/>
  <c r="AB28" i="1"/>
  <c r="AC28" i="1"/>
  <c r="AA29" i="1"/>
  <c r="AB29" i="1"/>
  <c r="AC29" i="1"/>
  <c r="AA30" i="1"/>
  <c r="AB30" i="1"/>
  <c r="AC30" i="1"/>
  <c r="AA31" i="1"/>
  <c r="AB31" i="1"/>
  <c r="AC31" i="1"/>
  <c r="AA32" i="1"/>
  <c r="AB32" i="1"/>
  <c r="AC32" i="1"/>
  <c r="AA33" i="1"/>
  <c r="AB33" i="1"/>
  <c r="AC33" i="1"/>
  <c r="AA34" i="1"/>
  <c r="AB34" i="1"/>
  <c r="AC34" i="1"/>
  <c r="AA35" i="1"/>
  <c r="AB35" i="1"/>
  <c r="AC35" i="1"/>
  <c r="AA36" i="1"/>
  <c r="AB36" i="1"/>
  <c r="AC36" i="1"/>
  <c r="AA37" i="1"/>
  <c r="AB37" i="1"/>
  <c r="AC37" i="1"/>
  <c r="AA38" i="1"/>
  <c r="AB38" i="1"/>
  <c r="AC38" i="1"/>
  <c r="AA39" i="1"/>
  <c r="AB39" i="1"/>
  <c r="AC39" i="1"/>
  <c r="AA40" i="1"/>
  <c r="AB40" i="1"/>
  <c r="AC40" i="1"/>
  <c r="AA41" i="1"/>
  <c r="AB41" i="1"/>
  <c r="AC41" i="1"/>
  <c r="AA42" i="1"/>
  <c r="AB42" i="1"/>
  <c r="AC42" i="1"/>
  <c r="AA43" i="1"/>
  <c r="AB43" i="1"/>
  <c r="AC43" i="1"/>
  <c r="AA44" i="1"/>
  <c r="AB44" i="1"/>
  <c r="AC44" i="1"/>
  <c r="AA45" i="1"/>
  <c r="AB45" i="1"/>
  <c r="AC45" i="1"/>
  <c r="AA46" i="1"/>
  <c r="AB46" i="1"/>
  <c r="AC46" i="1"/>
  <c r="AA47" i="1"/>
  <c r="AB47" i="1"/>
  <c r="AC47" i="1"/>
  <c r="AA48" i="1"/>
  <c r="AB48" i="1"/>
  <c r="AC48" i="1"/>
  <c r="AA49" i="1"/>
  <c r="AB49" i="1"/>
  <c r="AC49" i="1"/>
  <c r="AA50" i="1"/>
  <c r="AB50" i="1"/>
  <c r="AC50" i="1"/>
  <c r="AA51" i="1"/>
  <c r="AB51" i="1"/>
  <c r="AC51" i="1"/>
  <c r="AA52" i="1"/>
  <c r="AB52" i="1"/>
  <c r="AC52" i="1"/>
  <c r="AA53" i="1"/>
  <c r="AB53" i="1"/>
  <c r="AC53" i="1"/>
  <c r="AA54" i="1"/>
  <c r="AB54" i="1"/>
  <c r="AC54" i="1"/>
  <c r="AA55" i="1"/>
  <c r="AB55" i="1"/>
  <c r="AC55" i="1"/>
  <c r="AC16" i="1"/>
  <c r="AB16" i="1"/>
  <c r="AA16" i="1"/>
  <c r="N55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16" i="6"/>
  <c r="Z17" i="6" l="1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16" i="6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16" i="4"/>
  <c r="B1" i="7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16" i="1"/>
  <c r="E4" i="7" l="1"/>
  <c r="Y12" i="6"/>
  <c r="Y12" i="4"/>
  <c r="Y12" i="1"/>
  <c r="J57" i="1" s="1"/>
  <c r="N7" i="6" l="1"/>
  <c r="N8" i="6"/>
  <c r="N7" i="4"/>
  <c r="N8" i="4"/>
  <c r="T60" i="4" l="1"/>
  <c r="L60" i="4" s="1"/>
  <c r="T60" i="6"/>
  <c r="L60" i="6" s="1"/>
  <c r="J57" i="4"/>
  <c r="J57" i="6"/>
  <c r="B1" i="6"/>
  <c r="B1" i="4"/>
  <c r="E61" i="6"/>
  <c r="E60" i="6"/>
  <c r="N6" i="6"/>
  <c r="E6" i="6"/>
  <c r="E5" i="6"/>
  <c r="E4" i="6"/>
  <c r="E61" i="4"/>
  <c r="E60" i="4"/>
  <c r="N6" i="4"/>
  <c r="E5" i="4"/>
  <c r="E6" i="4"/>
  <c r="E4" i="4"/>
  <c r="C16" i="6" l="1"/>
  <c r="A16" i="6" s="1"/>
  <c r="C16" i="4"/>
  <c r="A16" i="4" s="1"/>
  <c r="E16" i="6" l="1"/>
  <c r="E16" i="4"/>
  <c r="C16" i="1"/>
  <c r="E16" i="1" s="1"/>
  <c r="G16" i="1" s="1"/>
  <c r="N16" i="1" s="1"/>
  <c r="G16" i="4" l="1"/>
  <c r="N16" i="4" s="1"/>
  <c r="T16" i="4"/>
  <c r="G16" i="6"/>
  <c r="T16" i="6"/>
  <c r="X16" i="1"/>
  <c r="X16" i="6"/>
  <c r="A17" i="6" s="1"/>
  <c r="X16" i="4"/>
  <c r="A17" i="4" s="1"/>
  <c r="A16" i="1"/>
  <c r="C17" i="1"/>
  <c r="T16" i="1" l="1"/>
  <c r="A17" i="1"/>
  <c r="C17" i="6"/>
  <c r="E17" i="6" s="1"/>
  <c r="C17" i="4"/>
  <c r="E17" i="1"/>
  <c r="X17" i="6" l="1"/>
  <c r="A18" i="6" s="1"/>
  <c r="T17" i="6"/>
  <c r="G17" i="1"/>
  <c r="N17" i="1" s="1"/>
  <c r="T17" i="1"/>
  <c r="C18" i="6"/>
  <c r="G17" i="6"/>
  <c r="E17" i="4"/>
  <c r="T17" i="4" s="1"/>
  <c r="X17" i="1"/>
  <c r="A18" i="1" s="1"/>
  <c r="E18" i="6" l="1"/>
  <c r="T18" i="6" s="1"/>
  <c r="G17" i="4"/>
  <c r="N17" i="4" s="1"/>
  <c r="X17" i="4"/>
  <c r="A18" i="4" s="1"/>
  <c r="C18" i="1"/>
  <c r="E18" i="1" s="1"/>
  <c r="G18" i="1" l="1"/>
  <c r="N18" i="1" s="1"/>
  <c r="T18" i="1"/>
  <c r="G18" i="6"/>
  <c r="X18" i="6"/>
  <c r="A19" i="6" s="1"/>
  <c r="C18" i="4"/>
  <c r="X18" i="1"/>
  <c r="C19" i="1" s="1"/>
  <c r="E19" i="1" s="1"/>
  <c r="G19" i="1" l="1"/>
  <c r="N19" i="1" s="1"/>
  <c r="T19" i="1"/>
  <c r="C19" i="6"/>
  <c r="E18" i="4"/>
  <c r="T18" i="4" s="1"/>
  <c r="A19" i="1"/>
  <c r="X19" i="1"/>
  <c r="C20" i="1" s="1"/>
  <c r="E20" i="1" s="1"/>
  <c r="G20" i="1" l="1"/>
  <c r="N20" i="1" s="1"/>
  <c r="T20" i="1"/>
  <c r="E19" i="6"/>
  <c r="T19" i="6" s="1"/>
  <c r="G18" i="4"/>
  <c r="N18" i="4" s="1"/>
  <c r="X18" i="4"/>
  <c r="A19" i="4" s="1"/>
  <c r="X20" i="1"/>
  <c r="C21" i="1" s="1"/>
  <c r="E21" i="1" s="1"/>
  <c r="T21" i="1" s="1"/>
  <c r="A20" i="1"/>
  <c r="G19" i="6" l="1"/>
  <c r="X19" i="6"/>
  <c r="A20" i="6" s="1"/>
  <c r="C19" i="4"/>
  <c r="A21" i="1"/>
  <c r="X21" i="1"/>
  <c r="C22" i="1" s="1"/>
  <c r="G21" i="1"/>
  <c r="N21" i="1" s="1"/>
  <c r="C20" i="6" l="1"/>
  <c r="E19" i="4"/>
  <c r="A22" i="1"/>
  <c r="E22" i="1"/>
  <c r="X19" i="4" l="1"/>
  <c r="A20" i="4" s="1"/>
  <c r="T19" i="4"/>
  <c r="G22" i="1"/>
  <c r="N22" i="1" s="1"/>
  <c r="T22" i="1"/>
  <c r="E20" i="6"/>
  <c r="T20" i="6" s="1"/>
  <c r="G19" i="4"/>
  <c r="N19" i="4" s="1"/>
  <c r="C20" i="4"/>
  <c r="X22" i="1"/>
  <c r="C23" i="1" s="1"/>
  <c r="G20" i="6" l="1"/>
  <c r="X20" i="6"/>
  <c r="A21" i="6" s="1"/>
  <c r="E20" i="4"/>
  <c r="T20" i="4" s="1"/>
  <c r="A23" i="1"/>
  <c r="E23" i="1"/>
  <c r="G23" i="1" l="1"/>
  <c r="N23" i="1" s="1"/>
  <c r="T23" i="1"/>
  <c r="C21" i="6"/>
  <c r="G20" i="4"/>
  <c r="N20" i="4" s="1"/>
  <c r="X20" i="4"/>
  <c r="A21" i="4" s="1"/>
  <c r="X23" i="1"/>
  <c r="C24" i="1" s="1"/>
  <c r="E21" i="6" l="1"/>
  <c r="C21" i="4"/>
  <c r="A24" i="1"/>
  <c r="E24" i="1"/>
  <c r="T24" i="1" s="1"/>
  <c r="X21" i="6" l="1"/>
  <c r="A22" i="6" s="1"/>
  <c r="T21" i="6"/>
  <c r="G21" i="6"/>
  <c r="C22" i="6"/>
  <c r="E21" i="4"/>
  <c r="X24" i="1"/>
  <c r="C25" i="1" s="1"/>
  <c r="G24" i="1"/>
  <c r="N24" i="1" s="1"/>
  <c r="X21" i="4" l="1"/>
  <c r="A22" i="4" s="1"/>
  <c r="T21" i="4"/>
  <c r="E22" i="6"/>
  <c r="C22" i="4"/>
  <c r="G21" i="4"/>
  <c r="N21" i="4" s="1"/>
  <c r="A25" i="1"/>
  <c r="E25" i="1"/>
  <c r="X22" i="6" l="1"/>
  <c r="A23" i="6" s="1"/>
  <c r="T22" i="6"/>
  <c r="G25" i="1"/>
  <c r="N25" i="1" s="1"/>
  <c r="T25" i="1"/>
  <c r="G22" i="6"/>
  <c r="C23" i="6"/>
  <c r="E22" i="4"/>
  <c r="X25" i="1"/>
  <c r="X22" i="4" l="1"/>
  <c r="A23" i="4" s="1"/>
  <c r="T22" i="4"/>
  <c r="E23" i="6"/>
  <c r="T23" i="6" s="1"/>
  <c r="C23" i="4"/>
  <c r="G22" i="4"/>
  <c r="N22" i="4" s="1"/>
  <c r="C26" i="1"/>
  <c r="E26" i="1" s="1"/>
  <c r="T26" i="1" s="1"/>
  <c r="A26" i="1"/>
  <c r="G23" i="6" l="1"/>
  <c r="X23" i="6"/>
  <c r="A24" i="6" s="1"/>
  <c r="E23" i="4"/>
  <c r="X26" i="1"/>
  <c r="C27" i="1" s="1"/>
  <c r="G26" i="1"/>
  <c r="N26" i="1" s="1"/>
  <c r="X23" i="4" l="1"/>
  <c r="A24" i="4" s="1"/>
  <c r="T23" i="4"/>
  <c r="C24" i="6"/>
  <c r="G23" i="4"/>
  <c r="N23" i="4" s="1"/>
  <c r="C24" i="4"/>
  <c r="A27" i="1"/>
  <c r="E27" i="1"/>
  <c r="G27" i="1" l="1"/>
  <c r="N27" i="1" s="1"/>
  <c r="T27" i="1"/>
  <c r="E24" i="6"/>
  <c r="T24" i="6" s="1"/>
  <c r="E24" i="4"/>
  <c r="T24" i="4" s="1"/>
  <c r="X27" i="1"/>
  <c r="C28" i="1" s="1"/>
  <c r="G24" i="6" l="1"/>
  <c r="X24" i="6"/>
  <c r="A25" i="6" s="1"/>
  <c r="G24" i="4"/>
  <c r="N24" i="4" s="1"/>
  <c r="X24" i="4"/>
  <c r="A25" i="4" s="1"/>
  <c r="A28" i="1"/>
  <c r="E28" i="1"/>
  <c r="T28" i="1" s="1"/>
  <c r="C25" i="6" l="1"/>
  <c r="C25" i="4"/>
  <c r="X28" i="1"/>
  <c r="C29" i="1" s="1"/>
  <c r="G28" i="1"/>
  <c r="N28" i="1" s="1"/>
  <c r="E25" i="6" l="1"/>
  <c r="E25" i="4"/>
  <c r="T25" i="4" s="1"/>
  <c r="A29" i="1"/>
  <c r="E29" i="1"/>
  <c r="T29" i="1" s="1"/>
  <c r="X25" i="6" l="1"/>
  <c r="A26" i="6" s="1"/>
  <c r="T25" i="6"/>
  <c r="C26" i="6"/>
  <c r="G25" i="6"/>
  <c r="G25" i="4"/>
  <c r="N25" i="4" s="1"/>
  <c r="X25" i="4"/>
  <c r="A26" i="4" s="1"/>
  <c r="X29" i="1"/>
  <c r="C30" i="1" s="1"/>
  <c r="G29" i="1"/>
  <c r="N29" i="1" s="1"/>
  <c r="E26" i="6" l="1"/>
  <c r="C26" i="4"/>
  <c r="A30" i="1"/>
  <c r="E30" i="1"/>
  <c r="X26" i="6" l="1"/>
  <c r="A27" i="6" s="1"/>
  <c r="T26" i="6"/>
  <c r="G30" i="1"/>
  <c r="N30" i="1" s="1"/>
  <c r="T30" i="1"/>
  <c r="C27" i="6"/>
  <c r="G26" i="6"/>
  <c r="E26" i="4"/>
  <c r="T26" i="4" s="1"/>
  <c r="X30" i="1"/>
  <c r="C31" i="1" s="1"/>
  <c r="E27" i="6" l="1"/>
  <c r="T27" i="6" s="1"/>
  <c r="G26" i="4"/>
  <c r="N26" i="4" s="1"/>
  <c r="X26" i="4"/>
  <c r="A27" i="4" s="1"/>
  <c r="A31" i="1"/>
  <c r="E31" i="1"/>
  <c r="T31" i="1" s="1"/>
  <c r="G27" i="6" l="1"/>
  <c r="X27" i="6"/>
  <c r="A28" i="6" s="1"/>
  <c r="C27" i="4"/>
  <c r="X31" i="1"/>
  <c r="C32" i="1" s="1"/>
  <c r="G31" i="1"/>
  <c r="N31" i="1" s="1"/>
  <c r="C28" i="6" l="1"/>
  <c r="E27" i="4"/>
  <c r="A32" i="1"/>
  <c r="E32" i="1"/>
  <c r="T32" i="1" s="1"/>
  <c r="X27" i="4" l="1"/>
  <c r="A28" i="4" s="1"/>
  <c r="T27" i="4"/>
  <c r="E28" i="6"/>
  <c r="T28" i="6" s="1"/>
  <c r="G27" i="4"/>
  <c r="N27" i="4" s="1"/>
  <c r="C28" i="4"/>
  <c r="X32" i="1"/>
  <c r="C33" i="1" s="1"/>
  <c r="G32" i="1"/>
  <c r="N32" i="1" s="1"/>
  <c r="G28" i="6" l="1"/>
  <c r="X28" i="6"/>
  <c r="A29" i="6" s="1"/>
  <c r="E28" i="4"/>
  <c r="T28" i="4" s="1"/>
  <c r="A33" i="1"/>
  <c r="E33" i="1"/>
  <c r="T33" i="1" s="1"/>
  <c r="C29" i="6" l="1"/>
  <c r="G28" i="4"/>
  <c r="N28" i="4" s="1"/>
  <c r="X28" i="4"/>
  <c r="A29" i="4" s="1"/>
  <c r="X33" i="1"/>
  <c r="C34" i="1" s="1"/>
  <c r="G33" i="1"/>
  <c r="N33" i="1" s="1"/>
  <c r="E29" i="6" l="1"/>
  <c r="C29" i="4"/>
  <c r="A34" i="1"/>
  <c r="E34" i="1"/>
  <c r="X29" i="6" l="1"/>
  <c r="A30" i="6" s="1"/>
  <c r="T29" i="6"/>
  <c r="G34" i="1"/>
  <c r="N34" i="1" s="1"/>
  <c r="T34" i="1"/>
  <c r="C30" i="6"/>
  <c r="G29" i="6"/>
  <c r="E29" i="4"/>
  <c r="X34" i="1"/>
  <c r="C35" i="1" s="1"/>
  <c r="X29" i="4" l="1"/>
  <c r="A30" i="4" s="1"/>
  <c r="T29" i="4"/>
  <c r="E30" i="6"/>
  <c r="C30" i="4"/>
  <c r="G29" i="4"/>
  <c r="N29" i="4" s="1"/>
  <c r="A35" i="1"/>
  <c r="E35" i="1"/>
  <c r="X30" i="6" l="1"/>
  <c r="A31" i="6" s="1"/>
  <c r="T30" i="6"/>
  <c r="G35" i="1"/>
  <c r="N35" i="1" s="1"/>
  <c r="T35" i="1"/>
  <c r="G30" i="6"/>
  <c r="C31" i="6"/>
  <c r="E30" i="4"/>
  <c r="X35" i="1"/>
  <c r="C36" i="1" s="1"/>
  <c r="X30" i="4" l="1"/>
  <c r="A31" i="4" s="1"/>
  <c r="T30" i="4"/>
  <c r="E31" i="6"/>
  <c r="T31" i="6" s="1"/>
  <c r="C31" i="4"/>
  <c r="G30" i="4"/>
  <c r="N30" i="4" s="1"/>
  <c r="A36" i="1"/>
  <c r="E36" i="1"/>
  <c r="T36" i="1" s="1"/>
  <c r="G31" i="6" l="1"/>
  <c r="X31" i="6"/>
  <c r="A32" i="6" s="1"/>
  <c r="E31" i="4"/>
  <c r="X36" i="1"/>
  <c r="C37" i="1" s="1"/>
  <c r="G36" i="1"/>
  <c r="N36" i="1" s="1"/>
  <c r="X31" i="4" l="1"/>
  <c r="A32" i="4" s="1"/>
  <c r="T31" i="4"/>
  <c r="C32" i="6"/>
  <c r="G31" i="4"/>
  <c r="N31" i="4" s="1"/>
  <c r="C32" i="4"/>
  <c r="A37" i="1"/>
  <c r="E37" i="1"/>
  <c r="G37" i="1" l="1"/>
  <c r="N37" i="1" s="1"/>
  <c r="T37" i="1"/>
  <c r="E32" i="6"/>
  <c r="T32" i="6" s="1"/>
  <c r="E32" i="4"/>
  <c r="T32" i="4" s="1"/>
  <c r="X37" i="1"/>
  <c r="C38" i="1" s="1"/>
  <c r="G32" i="6" l="1"/>
  <c r="X32" i="6"/>
  <c r="A33" i="6" s="1"/>
  <c r="G32" i="4"/>
  <c r="N32" i="4" s="1"/>
  <c r="X32" i="4"/>
  <c r="A33" i="4" s="1"/>
  <c r="A38" i="1"/>
  <c r="E38" i="1"/>
  <c r="T38" i="1" s="1"/>
  <c r="C33" i="6" l="1"/>
  <c r="C33" i="4"/>
  <c r="X38" i="1"/>
  <c r="C39" i="1" s="1"/>
  <c r="G38" i="1"/>
  <c r="N38" i="1" s="1"/>
  <c r="E33" i="6" l="1"/>
  <c r="E33" i="4"/>
  <c r="T33" i="4" s="1"/>
  <c r="A39" i="1"/>
  <c r="E39" i="1"/>
  <c r="T39" i="1" s="1"/>
  <c r="X33" i="6" l="1"/>
  <c r="A34" i="6" s="1"/>
  <c r="T33" i="6"/>
  <c r="C34" i="6"/>
  <c r="G33" i="6"/>
  <c r="G33" i="4"/>
  <c r="N33" i="4" s="1"/>
  <c r="X33" i="4"/>
  <c r="A34" i="4" s="1"/>
  <c r="X39" i="1"/>
  <c r="C40" i="1" s="1"/>
  <c r="G39" i="1"/>
  <c r="N39" i="1" s="1"/>
  <c r="E34" i="6" l="1"/>
  <c r="C34" i="4"/>
  <c r="A40" i="1"/>
  <c r="E40" i="1"/>
  <c r="X34" i="6" l="1"/>
  <c r="A35" i="6" s="1"/>
  <c r="T34" i="6"/>
  <c r="G40" i="1"/>
  <c r="N40" i="1" s="1"/>
  <c r="T40" i="1"/>
  <c r="G34" i="6"/>
  <c r="C35" i="6"/>
  <c r="E34" i="4"/>
  <c r="T34" i="4" s="1"/>
  <c r="X40" i="1"/>
  <c r="C41" i="1" s="1"/>
  <c r="E35" i="6" l="1"/>
  <c r="T35" i="6" s="1"/>
  <c r="G34" i="4"/>
  <c r="N34" i="4" s="1"/>
  <c r="X34" i="4"/>
  <c r="A35" i="4" s="1"/>
  <c r="A41" i="1"/>
  <c r="E41" i="1"/>
  <c r="T41" i="1" s="1"/>
  <c r="G35" i="6" l="1"/>
  <c r="X35" i="6"/>
  <c r="A36" i="6" s="1"/>
  <c r="C35" i="4"/>
  <c r="X41" i="1"/>
  <c r="C42" i="1" s="1"/>
  <c r="G41" i="1"/>
  <c r="N41" i="1" s="1"/>
  <c r="C36" i="6" l="1"/>
  <c r="E35" i="4"/>
  <c r="T35" i="4" s="1"/>
  <c r="A42" i="1"/>
  <c r="E42" i="1"/>
  <c r="T42" i="1" s="1"/>
  <c r="E36" i="6" l="1"/>
  <c r="G35" i="4"/>
  <c r="N35" i="4" s="1"/>
  <c r="X35" i="4"/>
  <c r="A36" i="4" s="1"/>
  <c r="X42" i="1"/>
  <c r="C43" i="1" s="1"/>
  <c r="G42" i="1"/>
  <c r="N42" i="1" s="1"/>
  <c r="X36" i="6" l="1"/>
  <c r="A37" i="6" s="1"/>
  <c r="T36" i="6"/>
  <c r="C37" i="6"/>
  <c r="G36" i="6"/>
  <c r="C36" i="4"/>
  <c r="A43" i="1"/>
  <c r="E43" i="1"/>
  <c r="G43" i="1" l="1"/>
  <c r="N43" i="1" s="1"/>
  <c r="T43" i="1"/>
  <c r="E37" i="6"/>
  <c r="E36" i="4"/>
  <c r="X43" i="1"/>
  <c r="C44" i="1" s="1"/>
  <c r="X36" i="4" l="1"/>
  <c r="A37" i="4" s="1"/>
  <c r="T36" i="4"/>
  <c r="X37" i="6"/>
  <c r="A38" i="6" s="1"/>
  <c r="T37" i="6"/>
  <c r="G37" i="6"/>
  <c r="C38" i="6"/>
  <c r="G36" i="4"/>
  <c r="N36" i="4" s="1"/>
  <c r="C37" i="4"/>
  <c r="A44" i="1"/>
  <c r="E44" i="1"/>
  <c r="G44" i="1" l="1"/>
  <c r="N44" i="1" s="1"/>
  <c r="T44" i="1"/>
  <c r="E38" i="6"/>
  <c r="E37" i="4"/>
  <c r="T37" i="4" s="1"/>
  <c r="X44" i="1"/>
  <c r="C45" i="1" s="1"/>
  <c r="X38" i="6" l="1"/>
  <c r="A39" i="6" s="1"/>
  <c r="T38" i="6"/>
  <c r="G38" i="6"/>
  <c r="C39" i="6"/>
  <c r="G37" i="4"/>
  <c r="N37" i="4" s="1"/>
  <c r="X37" i="4"/>
  <c r="A38" i="4" s="1"/>
  <c r="A45" i="1"/>
  <c r="E45" i="1"/>
  <c r="G45" i="1" l="1"/>
  <c r="N45" i="1" s="1"/>
  <c r="T45" i="1"/>
  <c r="E39" i="6"/>
  <c r="T39" i="6" s="1"/>
  <c r="C38" i="4"/>
  <c r="X45" i="1"/>
  <c r="C46" i="1" s="1"/>
  <c r="G39" i="6" l="1"/>
  <c r="X39" i="6"/>
  <c r="A40" i="6" s="1"/>
  <c r="E38" i="4"/>
  <c r="T38" i="4" s="1"/>
  <c r="A46" i="1"/>
  <c r="E46" i="1"/>
  <c r="G46" i="1" l="1"/>
  <c r="N46" i="1" s="1"/>
  <c r="T46" i="1"/>
  <c r="C40" i="6"/>
  <c r="G38" i="4"/>
  <c r="N38" i="4" s="1"/>
  <c r="X38" i="4"/>
  <c r="A39" i="4" s="1"/>
  <c r="X46" i="1"/>
  <c r="C47" i="1" s="1"/>
  <c r="E40" i="6" l="1"/>
  <c r="C39" i="4"/>
  <c r="A47" i="1"/>
  <c r="E47" i="1"/>
  <c r="T47" i="1" s="1"/>
  <c r="X40" i="6" l="1"/>
  <c r="A41" i="6" s="1"/>
  <c r="T40" i="6"/>
  <c r="G40" i="6"/>
  <c r="C41" i="6"/>
  <c r="E39" i="4"/>
  <c r="X47" i="1"/>
  <c r="C48" i="1" s="1"/>
  <c r="G47" i="1"/>
  <c r="N47" i="1" s="1"/>
  <c r="X39" i="4" l="1"/>
  <c r="A40" i="4" s="1"/>
  <c r="T39" i="4"/>
  <c r="E41" i="6"/>
  <c r="G39" i="4"/>
  <c r="N39" i="4" s="1"/>
  <c r="C40" i="4"/>
  <c r="A48" i="1"/>
  <c r="E48" i="1"/>
  <c r="X41" i="6" l="1"/>
  <c r="A42" i="6" s="1"/>
  <c r="T41" i="6"/>
  <c r="G48" i="1"/>
  <c r="N48" i="1" s="1"/>
  <c r="T48" i="1"/>
  <c r="G41" i="6"/>
  <c r="C42" i="6"/>
  <c r="E40" i="4"/>
  <c r="T40" i="4" s="1"/>
  <c r="X48" i="1"/>
  <c r="C49" i="1" s="1"/>
  <c r="E42" i="6" l="1"/>
  <c r="G40" i="4"/>
  <c r="N40" i="4" s="1"/>
  <c r="X40" i="4"/>
  <c r="A41" i="4" s="1"/>
  <c r="A49" i="1"/>
  <c r="E49" i="1"/>
  <c r="X42" i="6" l="1"/>
  <c r="A43" i="6" s="1"/>
  <c r="T42" i="6"/>
  <c r="G49" i="1"/>
  <c r="N49" i="1" s="1"/>
  <c r="T49" i="1"/>
  <c r="G42" i="6"/>
  <c r="C43" i="6"/>
  <c r="C41" i="4"/>
  <c r="X49" i="1"/>
  <c r="C50" i="1" s="1"/>
  <c r="E43" i="6" l="1"/>
  <c r="T43" i="6" s="1"/>
  <c r="E41" i="4"/>
  <c r="T41" i="4" s="1"/>
  <c r="A50" i="1"/>
  <c r="E50" i="1"/>
  <c r="G50" i="1" l="1"/>
  <c r="N50" i="1" s="1"/>
  <c r="T50" i="1"/>
  <c r="G43" i="6"/>
  <c r="X43" i="6"/>
  <c r="A44" i="6" s="1"/>
  <c r="G41" i="4"/>
  <c r="N41" i="4" s="1"/>
  <c r="X41" i="4"/>
  <c r="A42" i="4" s="1"/>
  <c r="X50" i="1"/>
  <c r="C51" i="1" s="1"/>
  <c r="C44" i="6" l="1"/>
  <c r="C42" i="4"/>
  <c r="A51" i="1"/>
  <c r="E51" i="1"/>
  <c r="G51" i="1" l="1"/>
  <c r="N51" i="1" s="1"/>
  <c r="T51" i="1"/>
  <c r="E44" i="6"/>
  <c r="E42" i="4"/>
  <c r="T42" i="4" s="1"/>
  <c r="X51" i="1"/>
  <c r="C52" i="1" s="1"/>
  <c r="X44" i="6" l="1"/>
  <c r="A45" i="6" s="1"/>
  <c r="T44" i="6"/>
  <c r="C45" i="6"/>
  <c r="G44" i="6"/>
  <c r="G42" i="4"/>
  <c r="N42" i="4" s="1"/>
  <c r="X42" i="4"/>
  <c r="A43" i="4" s="1"/>
  <c r="A52" i="1"/>
  <c r="E52" i="1"/>
  <c r="T52" i="1" s="1"/>
  <c r="E45" i="6" l="1"/>
  <c r="C43" i="4"/>
  <c r="X52" i="1"/>
  <c r="C53" i="1" s="1"/>
  <c r="G52" i="1"/>
  <c r="N52" i="1" s="1"/>
  <c r="X45" i="6" l="1"/>
  <c r="A46" i="6" s="1"/>
  <c r="T45" i="6"/>
  <c r="C46" i="6"/>
  <c r="G45" i="6"/>
  <c r="E43" i="4"/>
  <c r="T43" i="4" s="1"/>
  <c r="A53" i="1"/>
  <c r="E53" i="1"/>
  <c r="T53" i="1" s="1"/>
  <c r="E46" i="6" l="1"/>
  <c r="G43" i="4"/>
  <c r="N43" i="4" s="1"/>
  <c r="X43" i="4"/>
  <c r="A44" i="4" s="1"/>
  <c r="X53" i="1"/>
  <c r="C54" i="1" s="1"/>
  <c r="G53" i="1"/>
  <c r="N53" i="1" s="1"/>
  <c r="X46" i="6" l="1"/>
  <c r="A47" i="6" s="1"/>
  <c r="T46" i="6"/>
  <c r="G46" i="6"/>
  <c r="C47" i="6"/>
  <c r="C44" i="4"/>
  <c r="A54" i="1"/>
  <c r="E54" i="1"/>
  <c r="G54" i="1" l="1"/>
  <c r="N54" i="1" s="1"/>
  <c r="T54" i="1"/>
  <c r="E47" i="6"/>
  <c r="E44" i="4"/>
  <c r="X54" i="1"/>
  <c r="C55" i="1" s="1"/>
  <c r="X44" i="4" l="1"/>
  <c r="A45" i="4" s="1"/>
  <c r="T44" i="4"/>
  <c r="X47" i="6"/>
  <c r="A48" i="6" s="1"/>
  <c r="T47" i="6"/>
  <c r="C48" i="6"/>
  <c r="G47" i="6"/>
  <c r="G44" i="4"/>
  <c r="N44" i="4" s="1"/>
  <c r="C45" i="4"/>
  <c r="A55" i="1"/>
  <c r="E55" i="1"/>
  <c r="T55" i="1" s="1"/>
  <c r="E48" i="6" l="1"/>
  <c r="T48" i="6" s="1"/>
  <c r="E45" i="4"/>
  <c r="T45" i="4" s="1"/>
  <c r="X55" i="1"/>
  <c r="G55" i="1"/>
  <c r="N55" i="1" s="1"/>
  <c r="L61" i="1" l="1"/>
  <c r="T60" i="1" s="1"/>
  <c r="L60" i="1" s="1"/>
  <c r="G48" i="6"/>
  <c r="X48" i="6"/>
  <c r="A49" i="6" s="1"/>
  <c r="G45" i="4"/>
  <c r="N45" i="4" s="1"/>
  <c r="X45" i="4"/>
  <c r="A46" i="4" s="1"/>
  <c r="U56" i="1"/>
  <c r="J56" i="1" s="1"/>
  <c r="J58" i="1" s="1"/>
  <c r="C49" i="6" l="1"/>
  <c r="C46" i="4"/>
  <c r="E49" i="6" l="1"/>
  <c r="E46" i="4"/>
  <c r="X46" i="4" l="1"/>
  <c r="A47" i="4" s="1"/>
  <c r="T46" i="4"/>
  <c r="X49" i="6"/>
  <c r="A50" i="6" s="1"/>
  <c r="T49" i="6"/>
  <c r="G49" i="6"/>
  <c r="C50" i="6"/>
  <c r="G46" i="4"/>
  <c r="N46" i="4" s="1"/>
  <c r="C47" i="4"/>
  <c r="E50" i="6" l="1"/>
  <c r="T50" i="6" s="1"/>
  <c r="E47" i="4"/>
  <c r="T47" i="4" s="1"/>
  <c r="G50" i="6" l="1"/>
  <c r="X50" i="6"/>
  <c r="A51" i="6" s="1"/>
  <c r="G47" i="4"/>
  <c r="N47" i="4" s="1"/>
  <c r="X47" i="4"/>
  <c r="A48" i="4" s="1"/>
  <c r="C51" i="6" l="1"/>
  <c r="C48" i="4"/>
  <c r="E51" i="6" l="1"/>
  <c r="T51" i="6" s="1"/>
  <c r="E48" i="4"/>
  <c r="X48" i="4" l="1"/>
  <c r="A49" i="4" s="1"/>
  <c r="T48" i="4"/>
  <c r="G51" i="6"/>
  <c r="X51" i="6"/>
  <c r="A52" i="6" s="1"/>
  <c r="C49" i="4"/>
  <c r="G48" i="4"/>
  <c r="N48" i="4" s="1"/>
  <c r="C52" i="6" l="1"/>
  <c r="E49" i="4"/>
  <c r="X49" i="4" l="1"/>
  <c r="A50" i="4" s="1"/>
  <c r="T49" i="4"/>
  <c r="E52" i="6"/>
  <c r="G49" i="4"/>
  <c r="N49" i="4" s="1"/>
  <c r="C50" i="4"/>
  <c r="X52" i="6" l="1"/>
  <c r="A53" i="6" s="1"/>
  <c r="T52" i="6"/>
  <c r="C53" i="6"/>
  <c r="G52" i="6"/>
  <c r="E50" i="4"/>
  <c r="T50" i="4" s="1"/>
  <c r="E53" i="6" l="1"/>
  <c r="T53" i="6" s="1"/>
  <c r="G50" i="4"/>
  <c r="N50" i="4" s="1"/>
  <c r="X50" i="4"/>
  <c r="A51" i="4" s="1"/>
  <c r="G53" i="6" l="1"/>
  <c r="X53" i="6"/>
  <c r="A54" i="6" s="1"/>
  <c r="C51" i="4"/>
  <c r="C54" i="6" l="1"/>
  <c r="E51" i="4"/>
  <c r="X51" i="4" l="1"/>
  <c r="A52" i="4" s="1"/>
  <c r="T51" i="4"/>
  <c r="E54" i="6"/>
  <c r="C52" i="4"/>
  <c r="G51" i="4"/>
  <c r="N51" i="4" s="1"/>
  <c r="X54" i="6" l="1"/>
  <c r="A55" i="6" s="1"/>
  <c r="T54" i="6"/>
  <c r="G54" i="6"/>
  <c r="C55" i="6"/>
  <c r="E52" i="4"/>
  <c r="X52" i="4" l="1"/>
  <c r="A53" i="4" s="1"/>
  <c r="T52" i="4"/>
  <c r="E55" i="6"/>
  <c r="C53" i="4"/>
  <c r="G52" i="4"/>
  <c r="N52" i="4" s="1"/>
  <c r="G55" i="6" l="1"/>
  <c r="T55" i="6"/>
  <c r="U56" i="6"/>
  <c r="J56" i="6" s="1"/>
  <c r="J58" i="6" s="1"/>
  <c r="L61" i="6"/>
  <c r="X55" i="6"/>
  <c r="E53" i="4"/>
  <c r="X53" i="4" l="1"/>
  <c r="A54" i="4" s="1"/>
  <c r="T53" i="4"/>
  <c r="G53" i="4"/>
  <c r="N53" i="4" s="1"/>
  <c r="C54" i="4"/>
  <c r="E54" i="4" l="1"/>
  <c r="T54" i="4" s="1"/>
  <c r="G54" i="4" l="1"/>
  <c r="N54" i="4" s="1"/>
  <c r="X54" i="4"/>
  <c r="A55" i="4" s="1"/>
  <c r="C55" i="4" l="1"/>
  <c r="E55" i="4" l="1"/>
  <c r="G55" i="4" l="1"/>
  <c r="N55" i="4" s="1"/>
  <c r="T55" i="4"/>
  <c r="L61" i="4"/>
  <c r="X55" i="4"/>
  <c r="U56" i="4" l="1"/>
  <c r="J56" i="4" s="1"/>
  <c r="J58" i="4" s="1"/>
</calcChain>
</file>

<file path=xl/sharedStrings.xml><?xml version="1.0" encoding="utf-8"?>
<sst xmlns="http://schemas.openxmlformats.org/spreadsheetml/2006/main" count="134" uniqueCount="62">
  <si>
    <t>Grind</t>
  </si>
  <si>
    <t>Beginnimg Sta.</t>
  </si>
  <si>
    <t>Ending Sta.</t>
  </si>
  <si>
    <t>Segment Length (ft)</t>
  </si>
  <si>
    <t>Project Number</t>
  </si>
  <si>
    <t>Date Measuered</t>
  </si>
  <si>
    <t>Tested By</t>
  </si>
  <si>
    <t>Direction</t>
  </si>
  <si>
    <t>Lane Description</t>
  </si>
  <si>
    <t>Stationing</t>
  </si>
  <si>
    <t>Section 2</t>
  </si>
  <si>
    <t>Section 3</t>
  </si>
  <si>
    <t>Smoothness Equation</t>
  </si>
  <si>
    <t>Posted Vehicle Speed</t>
  </si>
  <si>
    <t>Area of Localized Roughness (ALR)</t>
  </si>
  <si>
    <t>Final Smoothness (in/mi)</t>
  </si>
  <si>
    <t>Segment Pay Adjustment</t>
  </si>
  <si>
    <t>Beginning</t>
  </si>
  <si>
    <t xml:space="preserve">Ending </t>
  </si>
  <si>
    <t>Total Pay Adjustment</t>
  </si>
  <si>
    <t>Areas of Localized Roughness Deduction</t>
  </si>
  <si>
    <t>Total Pay Adjustment + Areas of Localized Roughness Deduction</t>
  </si>
  <si>
    <t>Data Entered By</t>
  </si>
  <si>
    <t>Signature/Certification #</t>
  </si>
  <si>
    <t>Profile Summary Sheet</t>
  </si>
  <si>
    <t>ALR ≥ 250.0 (ft.)</t>
  </si>
  <si>
    <t>Equation</t>
  </si>
  <si>
    <t>Lane</t>
  </si>
  <si>
    <t>Speed</t>
  </si>
  <si>
    <t>HMA</t>
  </si>
  <si>
    <t>Northbound</t>
  </si>
  <si>
    <t>Accel/Decel Lane &gt; 1000 ft</t>
  </si>
  <si>
    <r>
      <t xml:space="preserve">&gt; 35 mph and </t>
    </r>
    <r>
      <rPr>
        <sz val="11"/>
        <color theme="1"/>
        <rFont val="Calibri"/>
        <family val="2"/>
      </rPr>
      <t>≤ 45 mph</t>
    </r>
  </si>
  <si>
    <t>PCC</t>
  </si>
  <si>
    <t>Southbound</t>
  </si>
  <si>
    <t>Mainline: Lane 1</t>
  </si>
  <si>
    <t>&gt; 45 mph</t>
  </si>
  <si>
    <t>Eastbound</t>
  </si>
  <si>
    <t>Mainline: Lane 2</t>
  </si>
  <si>
    <t>Westbound</t>
  </si>
  <si>
    <t>Mainline: Lane 3</t>
  </si>
  <si>
    <t>Mainline: Lane 4</t>
  </si>
  <si>
    <t>Mainline: Lane 5</t>
  </si>
  <si>
    <t># of "CW"</t>
  </si>
  <si>
    <t xml:space="preserve"> </t>
  </si>
  <si>
    <t>200.0 ≤ ALR &lt; 250.0 (ft.)</t>
  </si>
  <si>
    <t>Section 1</t>
  </si>
  <si>
    <t>Report Number</t>
  </si>
  <si>
    <t>This is to certify that all testing and evaluation herein described has been performed according to applicable contract specifications and requirements.</t>
  </si>
  <si>
    <t>Avg. MRI</t>
  </si>
  <si>
    <t>Total Distance (ft)</t>
  </si>
  <si>
    <t>Avg MRI</t>
  </si>
  <si>
    <t>AVG MRI</t>
  </si>
  <si>
    <t>ALR</t>
  </si>
  <si>
    <t>Shoulder</t>
  </si>
  <si>
    <t>Auxiliry Lane</t>
  </si>
  <si>
    <t>Notes and Comments</t>
  </si>
  <si>
    <t>This form works for DS-15049, DS-15079, and SS-15011. For questions or comments please contact Jeff De Vries.</t>
  </si>
  <si>
    <t>jeff.devries@iowadot.us</t>
  </si>
  <si>
    <t>Date Measured</t>
  </si>
  <si>
    <t>Beginning Sta.</t>
  </si>
  <si>
    <t xml:space="preserve">This form works for DS-15049, DS-15079, and SS-15011.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</si>
</sst>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yy;@"/>
    <numFmt numFmtId="165" formatCode="###\+##"/>
    <numFmt numFmtId="166" formatCode="0.0"/>
    <numFmt numFmtId="167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8"/>
      <color rgb="FF0000FF"/>
      <name val="Arial"/>
      <family val="2"/>
    </font>
    <font>
      <b/>
      <sz val="9"/>
      <color theme="1"/>
      <name val="Arial"/>
      <family val="2"/>
    </font>
    <font>
      <sz val="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06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 applyProtection="1">
      <protection hidden="1"/>
    </xf>
    <xf numFmtId="0" fontId="0" fillId="0" borderId="1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4" xfId="0" applyBorder="1" applyProtection="1">
      <protection locked="0" hidden="1"/>
    </xf>
    <xf numFmtId="0" fontId="0" fillId="0" borderId="1" xfId="0" applyBorder="1" applyProtection="1">
      <protection locked="0" hidden="1"/>
    </xf>
    <xf numFmtId="0" fontId="0" fillId="0" borderId="11" xfId="0" applyBorder="1" applyProtection="1">
      <protection locked="0" hidden="1"/>
    </xf>
    <xf numFmtId="0" fontId="0" fillId="0" borderId="2" xfId="0" applyBorder="1" applyProtection="1">
      <protection locked="0" hidden="1"/>
    </xf>
    <xf numFmtId="0" fontId="0" fillId="5" borderId="12" xfId="0" applyFill="1" applyBorder="1"/>
    <xf numFmtId="0" fontId="0" fillId="5" borderId="1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11" xfId="0" applyFill="1" applyBorder="1"/>
    <xf numFmtId="0" fontId="0" fillId="5" borderId="14" xfId="0" applyFill="1" applyBorder="1"/>
    <xf numFmtId="0" fontId="7" fillId="5" borderId="12" xfId="0" applyFont="1" applyFill="1" applyBorder="1" applyAlignment="1" applyProtection="1">
      <alignment horizontal="center" vertical="center"/>
      <protection hidden="1"/>
    </xf>
    <xf numFmtId="0" fontId="0" fillId="5" borderId="9" xfId="0" applyFill="1" applyBorder="1"/>
    <xf numFmtId="0" fontId="0" fillId="5" borderId="0" xfId="0" applyFill="1" applyBorder="1"/>
    <xf numFmtId="0" fontId="0" fillId="5" borderId="10" xfId="0" applyFill="1" applyBorder="1"/>
    <xf numFmtId="0" fontId="1" fillId="3" borderId="6" xfId="0" applyFont="1" applyFill="1" applyBorder="1"/>
    <xf numFmtId="0" fontId="1" fillId="3" borderId="5" xfId="0" applyFont="1" applyFill="1" applyBorder="1"/>
    <xf numFmtId="0" fontId="1" fillId="3" borderId="7" xfId="0" applyFont="1" applyFill="1" applyBorder="1"/>
    <xf numFmtId="0" fontId="0" fillId="0" borderId="0" xfId="0" applyAlignment="1"/>
    <xf numFmtId="0" fontId="0" fillId="5" borderId="15" xfId="0" applyFill="1" applyBorder="1"/>
    <xf numFmtId="0" fontId="0" fillId="5" borderId="15" xfId="0" applyFill="1" applyBorder="1" applyAlignment="1"/>
    <xf numFmtId="0" fontId="0" fillId="5" borderId="16" xfId="0" applyFill="1" applyBorder="1"/>
    <xf numFmtId="0" fontId="0" fillId="5" borderId="17" xfId="0" applyFill="1" applyBorder="1"/>
    <xf numFmtId="0" fontId="0" fillId="5" borderId="19" xfId="0" applyFill="1" applyBorder="1"/>
    <xf numFmtId="0" fontId="0" fillId="5" borderId="18" xfId="0" applyFill="1" applyBorder="1"/>
    <xf numFmtId="1" fontId="0" fillId="0" borderId="0" xfId="0" applyNumberFormat="1" applyBorder="1" applyProtection="1">
      <protection hidden="1"/>
    </xf>
    <xf numFmtId="2" fontId="0" fillId="0" borderId="4" xfId="0" applyNumberFormat="1" applyBorder="1" applyProtection="1">
      <protection hidden="1"/>
    </xf>
    <xf numFmtId="0" fontId="0" fillId="0" borderId="4" xfId="0" applyBorder="1" applyProtection="1">
      <protection hidden="1"/>
    </xf>
    <xf numFmtId="0" fontId="0" fillId="5" borderId="22" xfId="0" applyFill="1" applyBorder="1"/>
    <xf numFmtId="0" fontId="0" fillId="5" borderId="23" xfId="0" applyFill="1" applyBorder="1"/>
    <xf numFmtId="2" fontId="0" fillId="0" borderId="0" xfId="0" applyNumberFormat="1" applyBorder="1"/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5" borderId="6" xfId="0" applyFont="1" applyFill="1" applyBorder="1"/>
    <xf numFmtId="0" fontId="0" fillId="5" borderId="6" xfId="0" applyFill="1" applyBorder="1" applyProtection="1">
      <protection locked="0"/>
    </xf>
    <xf numFmtId="0" fontId="8" fillId="0" borderId="8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center" vertical="center" wrapText="1" shrinkToFit="1"/>
    </xf>
    <xf numFmtId="164" fontId="0" fillId="5" borderId="19" xfId="0" applyNumberFormat="1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center" vertical="center"/>
    </xf>
    <xf numFmtId="164" fontId="0" fillId="5" borderId="9" xfId="0" applyNumberForma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167" fontId="1" fillId="0" borderId="5" xfId="0" applyNumberFormat="1" applyFont="1" applyBorder="1" applyAlignment="1" applyProtection="1">
      <alignment horizontal="center" vertical="center"/>
      <protection hidden="1"/>
    </xf>
    <xf numFmtId="167" fontId="1" fillId="0" borderId="6" xfId="0" applyNumberFormat="1" applyFont="1" applyBorder="1" applyAlignment="1" applyProtection="1">
      <alignment horizontal="center" vertical="center"/>
      <protection hidden="1"/>
    </xf>
    <xf numFmtId="167" fontId="1" fillId="0" borderId="7" xfId="0" applyNumberFormat="1" applyFont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167" fontId="0" fillId="0" borderId="4" xfId="0" applyNumberFormat="1" applyFont="1" applyBorder="1" applyAlignment="1" applyProtection="1">
      <alignment horizontal="center" vertical="center"/>
      <protection hidden="1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hidden="1"/>
    </xf>
    <xf numFmtId="165" fontId="0" fillId="0" borderId="4" xfId="0" applyNumberFormat="1" applyBorder="1" applyAlignment="1" applyProtection="1">
      <alignment horizontal="center"/>
      <protection hidden="1"/>
    </xf>
    <xf numFmtId="165" fontId="0" fillId="4" borderId="4" xfId="0" applyNumberForma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14" fontId="0" fillId="4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2" fontId="0" fillId="0" borderId="4" xfId="0" applyNumberFormat="1" applyFill="1" applyBorder="1" applyAlignment="1">
      <alignment horizontal="center" vertical="center" shrinkToFit="1"/>
    </xf>
    <xf numFmtId="166" fontId="0" fillId="0" borderId="4" xfId="0" applyNumberFormat="1" applyFill="1" applyBorder="1" applyAlignment="1">
      <alignment horizontal="center" vertical="center" shrinkToFit="1"/>
    </xf>
    <xf numFmtId="0" fontId="0" fillId="4" borderId="5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2" fontId="0" fillId="0" borderId="5" xfId="0" applyNumberFormat="1" applyFill="1" applyBorder="1" applyAlignment="1">
      <alignment horizontal="center" vertical="center" shrinkToFit="1"/>
    </xf>
    <xf numFmtId="2" fontId="0" fillId="0" borderId="7" xfId="0" applyNumberFormat="1" applyFill="1" applyBorder="1" applyAlignment="1">
      <alignment horizontal="center" vertical="center" shrinkToFit="1"/>
    </xf>
    <xf numFmtId="166" fontId="0" fillId="0" borderId="5" xfId="0" applyNumberFormat="1" applyFill="1" applyBorder="1" applyAlignment="1">
      <alignment horizontal="center" vertical="center" shrinkToFit="1"/>
    </xf>
    <xf numFmtId="166" fontId="0" fillId="0" borderId="7" xfId="0" applyNumberFormat="1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21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0" fillId="2" borderId="7" xfId="0" applyFont="1" applyFill="1" applyBorder="1" applyAlignment="1">
      <alignment horizontal="center" vertical="center" shrinkToFit="1"/>
    </xf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14" fontId="0" fillId="0" borderId="4" xfId="0" applyNumberFormat="1" applyFill="1" applyBorder="1" applyAlignment="1" applyProtection="1">
      <alignment horizontal="center" vertical="center"/>
    </xf>
    <xf numFmtId="0" fontId="0" fillId="5" borderId="6" xfId="0" applyFill="1" applyBorder="1" applyProtection="1"/>
    <xf numFmtId="0" fontId="9" fillId="5" borderId="6" xfId="0" applyFont="1" applyFill="1" applyBorder="1"/>
    <xf numFmtId="0" fontId="9" fillId="5" borderId="6" xfId="0" applyFont="1" applyFill="1" applyBorder="1" applyAlignment="1">
      <alignment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3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rgb="FFFFFF99"/>
          <bgColor rgb="FFFFFF99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rgb="FFFFFF99"/>
          <bgColor rgb="FFFFFF99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gradientFill degree="90">
          <stop position="0">
            <color rgb="FFFFFF00"/>
          </stop>
          <stop position="1">
            <color rgb="FFFFFF00"/>
          </stop>
        </gradientFill>
      </fill>
    </dxf>
    <dxf>
      <fill>
        <patternFill>
          <fgColor rgb="FFFFFF99"/>
          <bgColor rgb="FFFFFF99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colors>
    <mruColors>
      <color rgb="FF0000FF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V$16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fmlaLink="$V$37" lockText="1" noThreeD="1"/>
</file>

<file path=xl/ctrlProps/ctrlProp101.xml><?xml version="1.0" encoding="utf-8"?>
<formControlPr xmlns="http://schemas.microsoft.com/office/spreadsheetml/2009/9/main" objectType="CheckBox" fmlaLink="$V$38" lockText="1" noThreeD="1"/>
</file>

<file path=xl/ctrlProps/ctrlProp102.xml><?xml version="1.0" encoding="utf-8"?>
<formControlPr xmlns="http://schemas.microsoft.com/office/spreadsheetml/2009/9/main" objectType="CheckBox" fmlaLink="$V$39" lockText="1" noThreeD="1"/>
</file>

<file path=xl/ctrlProps/ctrlProp103.xml><?xml version="1.0" encoding="utf-8"?>
<formControlPr xmlns="http://schemas.microsoft.com/office/spreadsheetml/2009/9/main" objectType="CheckBox" fmlaLink="$V$40" lockText="1" noThreeD="1"/>
</file>

<file path=xl/ctrlProps/ctrlProp104.xml><?xml version="1.0" encoding="utf-8"?>
<formControlPr xmlns="http://schemas.microsoft.com/office/spreadsheetml/2009/9/main" objectType="CheckBox" fmlaLink="$V$41" lockText="1" noThreeD="1"/>
</file>

<file path=xl/ctrlProps/ctrlProp105.xml><?xml version="1.0" encoding="utf-8"?>
<formControlPr xmlns="http://schemas.microsoft.com/office/spreadsheetml/2009/9/main" objectType="CheckBox" fmlaLink="$V$42" lockText="1" noThreeD="1"/>
</file>

<file path=xl/ctrlProps/ctrlProp106.xml><?xml version="1.0" encoding="utf-8"?>
<formControlPr xmlns="http://schemas.microsoft.com/office/spreadsheetml/2009/9/main" objectType="CheckBox" fmlaLink="$V$43" lockText="1" noThreeD="1"/>
</file>

<file path=xl/ctrlProps/ctrlProp107.xml><?xml version="1.0" encoding="utf-8"?>
<formControlPr xmlns="http://schemas.microsoft.com/office/spreadsheetml/2009/9/main" objectType="CheckBox" fmlaLink="$V$44" lockText="1" noThreeD="1"/>
</file>

<file path=xl/ctrlProps/ctrlProp108.xml><?xml version="1.0" encoding="utf-8"?>
<formControlPr xmlns="http://schemas.microsoft.com/office/spreadsheetml/2009/9/main" objectType="CheckBox" fmlaLink="$V$45" lockText="1" noThreeD="1"/>
</file>

<file path=xl/ctrlProps/ctrlProp109.xml><?xml version="1.0" encoding="utf-8"?>
<formControlPr xmlns="http://schemas.microsoft.com/office/spreadsheetml/2009/9/main" objectType="CheckBox" fmlaLink="$V$46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fmlaLink="$V$47" lockText="1" noThreeD="1"/>
</file>

<file path=xl/ctrlProps/ctrlProp111.xml><?xml version="1.0" encoding="utf-8"?>
<formControlPr xmlns="http://schemas.microsoft.com/office/spreadsheetml/2009/9/main" objectType="CheckBox" fmlaLink="$V$48" lockText="1" noThreeD="1"/>
</file>

<file path=xl/ctrlProps/ctrlProp112.xml><?xml version="1.0" encoding="utf-8"?>
<formControlPr xmlns="http://schemas.microsoft.com/office/spreadsheetml/2009/9/main" objectType="CheckBox" fmlaLink="$V$49" lockText="1" noThreeD="1"/>
</file>

<file path=xl/ctrlProps/ctrlProp113.xml><?xml version="1.0" encoding="utf-8"?>
<formControlPr xmlns="http://schemas.microsoft.com/office/spreadsheetml/2009/9/main" objectType="CheckBox" fmlaLink="V16" lockText="1" noThreeD="1"/>
</file>

<file path=xl/ctrlProps/ctrlProp114.xml><?xml version="1.0" encoding="utf-8"?>
<formControlPr xmlns="http://schemas.microsoft.com/office/spreadsheetml/2009/9/main" objectType="CheckBox" fmlaLink="V16" lockText="1" noThreeD="1"/>
</file>

<file path=xl/ctrlProps/ctrlProp115.xml><?xml version="1.0" encoding="utf-8"?>
<formControlPr xmlns="http://schemas.microsoft.com/office/spreadsheetml/2009/9/main" objectType="CheckBox" fmlaLink="V16" lockText="1" noThreeD="1"/>
</file>

<file path=xl/ctrlProps/ctrlProp116.xml><?xml version="1.0" encoding="utf-8"?>
<formControlPr xmlns="http://schemas.microsoft.com/office/spreadsheetml/2009/9/main" objectType="CheckBox" fmlaLink="V16" lockText="1" noThreeD="1"/>
</file>

<file path=xl/ctrlProps/ctrlProp117.xml><?xml version="1.0" encoding="utf-8"?>
<formControlPr xmlns="http://schemas.microsoft.com/office/spreadsheetml/2009/9/main" objectType="CheckBox" fmlaLink="V16" lockText="1" noThreeD="1"/>
</file>

<file path=xl/ctrlProps/ctrlProp118.xml><?xml version="1.0" encoding="utf-8"?>
<formControlPr xmlns="http://schemas.microsoft.com/office/spreadsheetml/2009/9/main" objectType="CheckBox" fmlaLink="V16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fmlaLink="$V$16" lockText="1" noThreeD="1"/>
</file>

<file path=xl/ctrlProps/ctrlProp121.xml><?xml version="1.0" encoding="utf-8"?>
<formControlPr xmlns="http://schemas.microsoft.com/office/spreadsheetml/2009/9/main" objectType="CheckBox" fmlaLink="$V$18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fmlaLink="$V$16" lockText="1" noThreeD="1"/>
</file>

<file path=xl/ctrlProps/ctrlProp124.xml><?xml version="1.0" encoding="utf-8"?>
<formControlPr xmlns="http://schemas.microsoft.com/office/spreadsheetml/2009/9/main" objectType="CheckBox" fmlaLink="$V$19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fmlaLink="$V$16" lockText="1" noThreeD="1"/>
</file>

<file path=xl/ctrlProps/ctrlProp127.xml><?xml version="1.0" encoding="utf-8"?>
<formControlPr xmlns="http://schemas.microsoft.com/office/spreadsheetml/2009/9/main" objectType="CheckBox" fmlaLink="$V$50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fmlaLink="$V$16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fmlaLink="$V$51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fmlaLink="$V$16" lockText="1" noThreeD="1"/>
</file>

<file path=xl/ctrlProps/ctrlProp133.xml><?xml version="1.0" encoding="utf-8"?>
<formControlPr xmlns="http://schemas.microsoft.com/office/spreadsheetml/2009/9/main" objectType="CheckBox" fmlaLink="$V$52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fmlaLink="$V$16" lockText="1" noThreeD="1"/>
</file>

<file path=xl/ctrlProps/ctrlProp136.xml><?xml version="1.0" encoding="utf-8"?>
<formControlPr xmlns="http://schemas.microsoft.com/office/spreadsheetml/2009/9/main" objectType="CheckBox" fmlaLink="$V$53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fmlaLink="$V$16" lockText="1" noThreeD="1"/>
</file>

<file path=xl/ctrlProps/ctrlProp139.xml><?xml version="1.0" encoding="utf-8"?>
<formControlPr xmlns="http://schemas.microsoft.com/office/spreadsheetml/2009/9/main" objectType="CheckBox" fmlaLink="$V$54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fmlaLink="$V$16" lockText="1" noThreeD="1"/>
</file>

<file path=xl/ctrlProps/ctrlProp142.xml><?xml version="1.0" encoding="utf-8"?>
<formControlPr xmlns="http://schemas.microsoft.com/office/spreadsheetml/2009/9/main" objectType="CheckBox" fmlaLink="$V$55" lockText="1" noThreeD="1"/>
</file>

<file path=xl/ctrlProps/ctrlProp143.xml><?xml version="1.0" encoding="utf-8"?>
<formControlPr xmlns="http://schemas.microsoft.com/office/spreadsheetml/2009/9/main" objectType="CheckBox" fmlaLink="$V$16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fmlaLink="$V$16" lockText="1" noThreeD="1"/>
</file>

<file path=xl/ctrlProps/ctrlProp184.xml><?xml version="1.0" encoding="utf-8"?>
<formControlPr xmlns="http://schemas.microsoft.com/office/spreadsheetml/2009/9/main" objectType="CheckBox" fmlaLink="$V$16" lockText="1" noThreeD="1"/>
</file>

<file path=xl/ctrlProps/ctrlProp185.xml><?xml version="1.0" encoding="utf-8"?>
<formControlPr xmlns="http://schemas.microsoft.com/office/spreadsheetml/2009/9/main" objectType="CheckBox" fmlaLink="$V$16" lockText="1" noThreeD="1"/>
</file>

<file path=xl/ctrlProps/ctrlProp186.xml><?xml version="1.0" encoding="utf-8"?>
<formControlPr xmlns="http://schemas.microsoft.com/office/spreadsheetml/2009/9/main" objectType="CheckBox" fmlaLink="$V$16" lockText="1" noThreeD="1"/>
</file>

<file path=xl/ctrlProps/ctrlProp187.xml><?xml version="1.0" encoding="utf-8"?>
<formControlPr xmlns="http://schemas.microsoft.com/office/spreadsheetml/2009/9/main" objectType="CheckBox" fmlaLink="$V$16" lockText="1" noThreeD="1"/>
</file>

<file path=xl/ctrlProps/ctrlProp188.xml><?xml version="1.0" encoding="utf-8"?>
<formControlPr xmlns="http://schemas.microsoft.com/office/spreadsheetml/2009/9/main" objectType="CheckBox" fmlaLink="$V$16" lockText="1" noThreeD="1"/>
</file>

<file path=xl/ctrlProps/ctrlProp189.xml><?xml version="1.0" encoding="utf-8"?>
<formControlPr xmlns="http://schemas.microsoft.com/office/spreadsheetml/2009/9/main" objectType="CheckBox" fmlaLink="$V$16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fmlaLink="$V$16" lockText="1" noThreeD="1"/>
</file>

<file path=xl/ctrlProps/ctrlProp191.xml><?xml version="1.0" encoding="utf-8"?>
<formControlPr xmlns="http://schemas.microsoft.com/office/spreadsheetml/2009/9/main" objectType="CheckBox" fmlaLink="$V$16" lockText="1" noThreeD="1"/>
</file>

<file path=xl/ctrlProps/ctrlProp192.xml><?xml version="1.0" encoding="utf-8"?>
<formControlPr xmlns="http://schemas.microsoft.com/office/spreadsheetml/2009/9/main" objectType="CheckBox" fmlaLink="$V$16" lockText="1" noThreeD="1"/>
</file>

<file path=xl/ctrlProps/ctrlProp193.xml><?xml version="1.0" encoding="utf-8"?>
<formControlPr xmlns="http://schemas.microsoft.com/office/spreadsheetml/2009/9/main" objectType="CheckBox" fmlaLink="$V$16" lockText="1" noThreeD="1"/>
</file>

<file path=xl/ctrlProps/ctrlProp194.xml><?xml version="1.0" encoding="utf-8"?>
<formControlPr xmlns="http://schemas.microsoft.com/office/spreadsheetml/2009/9/main" objectType="CheckBox" fmlaLink="$V$16" lockText="1" noThreeD="1"/>
</file>

<file path=xl/ctrlProps/ctrlProp195.xml><?xml version="1.0" encoding="utf-8"?>
<formControlPr xmlns="http://schemas.microsoft.com/office/spreadsheetml/2009/9/main" objectType="CheckBox" fmlaLink="$V$16" lockText="1" noThreeD="1"/>
</file>

<file path=xl/ctrlProps/ctrlProp196.xml><?xml version="1.0" encoding="utf-8"?>
<formControlPr xmlns="http://schemas.microsoft.com/office/spreadsheetml/2009/9/main" objectType="CheckBox" fmlaLink="$V$16" lockText="1" noThreeD="1"/>
</file>

<file path=xl/ctrlProps/ctrlProp197.xml><?xml version="1.0" encoding="utf-8"?>
<formControlPr xmlns="http://schemas.microsoft.com/office/spreadsheetml/2009/9/main" objectType="CheckBox" fmlaLink="$V$16" lockText="1" noThreeD="1"/>
</file>

<file path=xl/ctrlProps/ctrlProp198.xml><?xml version="1.0" encoding="utf-8"?>
<formControlPr xmlns="http://schemas.microsoft.com/office/spreadsheetml/2009/9/main" objectType="CheckBox" fmlaLink="$V$16" lockText="1" noThreeD="1"/>
</file>

<file path=xl/ctrlProps/ctrlProp199.xml><?xml version="1.0" encoding="utf-8"?>
<formControlPr xmlns="http://schemas.microsoft.com/office/spreadsheetml/2009/9/main" objectType="CheckBox" fmlaLink="$V$16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fmlaLink="$V$16" lockText="1" noThreeD="1"/>
</file>

<file path=xl/ctrlProps/ctrlProp201.xml><?xml version="1.0" encoding="utf-8"?>
<formControlPr xmlns="http://schemas.microsoft.com/office/spreadsheetml/2009/9/main" objectType="CheckBox" fmlaLink="$V$16" lockText="1" noThreeD="1"/>
</file>

<file path=xl/ctrlProps/ctrlProp202.xml><?xml version="1.0" encoding="utf-8"?>
<formControlPr xmlns="http://schemas.microsoft.com/office/spreadsheetml/2009/9/main" objectType="CheckBox" fmlaLink="$V$16" lockText="1" noThreeD="1"/>
</file>

<file path=xl/ctrlProps/ctrlProp203.xml><?xml version="1.0" encoding="utf-8"?>
<formControlPr xmlns="http://schemas.microsoft.com/office/spreadsheetml/2009/9/main" objectType="CheckBox" fmlaLink="$V$16" lockText="1" noThreeD="1"/>
</file>

<file path=xl/ctrlProps/ctrlProp204.xml><?xml version="1.0" encoding="utf-8"?>
<formControlPr xmlns="http://schemas.microsoft.com/office/spreadsheetml/2009/9/main" objectType="CheckBox" fmlaLink="$V$16" lockText="1" noThreeD="1"/>
</file>

<file path=xl/ctrlProps/ctrlProp205.xml><?xml version="1.0" encoding="utf-8"?>
<formControlPr xmlns="http://schemas.microsoft.com/office/spreadsheetml/2009/9/main" objectType="CheckBox" fmlaLink="$V$16" lockText="1" noThreeD="1"/>
</file>

<file path=xl/ctrlProps/ctrlProp206.xml><?xml version="1.0" encoding="utf-8"?>
<formControlPr xmlns="http://schemas.microsoft.com/office/spreadsheetml/2009/9/main" objectType="CheckBox" fmlaLink="$V$16" lockText="1" noThreeD="1"/>
</file>

<file path=xl/ctrlProps/ctrlProp207.xml><?xml version="1.0" encoding="utf-8"?>
<formControlPr xmlns="http://schemas.microsoft.com/office/spreadsheetml/2009/9/main" objectType="CheckBox" fmlaLink="$V$16" lockText="1" noThreeD="1"/>
</file>

<file path=xl/ctrlProps/ctrlProp208.xml><?xml version="1.0" encoding="utf-8"?>
<formControlPr xmlns="http://schemas.microsoft.com/office/spreadsheetml/2009/9/main" objectType="CheckBox" fmlaLink="$V$16" lockText="1" noThreeD="1"/>
</file>

<file path=xl/ctrlProps/ctrlProp209.xml><?xml version="1.0" encoding="utf-8"?>
<formControlPr xmlns="http://schemas.microsoft.com/office/spreadsheetml/2009/9/main" objectType="CheckBox" fmlaLink="$V$16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fmlaLink="$V$16" lockText="1" noThreeD="1"/>
</file>

<file path=xl/ctrlProps/ctrlProp211.xml><?xml version="1.0" encoding="utf-8"?>
<formControlPr xmlns="http://schemas.microsoft.com/office/spreadsheetml/2009/9/main" objectType="CheckBox" fmlaLink="$V$16" lockText="1" noThreeD="1"/>
</file>

<file path=xl/ctrlProps/ctrlProp212.xml><?xml version="1.0" encoding="utf-8"?>
<formControlPr xmlns="http://schemas.microsoft.com/office/spreadsheetml/2009/9/main" objectType="CheckBox" fmlaLink="$V$16" lockText="1" noThreeD="1"/>
</file>

<file path=xl/ctrlProps/ctrlProp213.xml><?xml version="1.0" encoding="utf-8"?>
<formControlPr xmlns="http://schemas.microsoft.com/office/spreadsheetml/2009/9/main" objectType="CheckBox" fmlaLink="$V$16" lockText="1" noThreeD="1"/>
</file>

<file path=xl/ctrlProps/ctrlProp214.xml><?xml version="1.0" encoding="utf-8"?>
<formControlPr xmlns="http://schemas.microsoft.com/office/spreadsheetml/2009/9/main" objectType="CheckBox" fmlaLink="$V$16" lockText="1" noThreeD="1"/>
</file>

<file path=xl/ctrlProps/ctrlProp215.xml><?xml version="1.0" encoding="utf-8"?>
<formControlPr xmlns="http://schemas.microsoft.com/office/spreadsheetml/2009/9/main" objectType="CheckBox" fmlaLink="$V$16" lockText="1" noThreeD="1"/>
</file>

<file path=xl/ctrlProps/ctrlProp216.xml><?xml version="1.0" encoding="utf-8"?>
<formControlPr xmlns="http://schemas.microsoft.com/office/spreadsheetml/2009/9/main" objectType="CheckBox" fmlaLink="$V$16" lockText="1" noThreeD="1"/>
</file>

<file path=xl/ctrlProps/ctrlProp217.xml><?xml version="1.0" encoding="utf-8"?>
<formControlPr xmlns="http://schemas.microsoft.com/office/spreadsheetml/2009/9/main" objectType="CheckBox" fmlaLink="$V$16" lockText="1" noThreeD="1"/>
</file>

<file path=xl/ctrlProps/ctrlProp218.xml><?xml version="1.0" encoding="utf-8"?>
<formControlPr xmlns="http://schemas.microsoft.com/office/spreadsheetml/2009/9/main" objectType="CheckBox" fmlaLink="$V$16" lockText="1" noThreeD="1"/>
</file>

<file path=xl/ctrlProps/ctrlProp219.xml><?xml version="1.0" encoding="utf-8"?>
<formControlPr xmlns="http://schemas.microsoft.com/office/spreadsheetml/2009/9/main" objectType="CheckBox" fmlaLink="$V$16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fmlaLink="$V$16" lockText="1" noThreeD="1"/>
</file>

<file path=xl/ctrlProps/ctrlProp221.xml><?xml version="1.0" encoding="utf-8"?>
<formControlPr xmlns="http://schemas.microsoft.com/office/spreadsheetml/2009/9/main" objectType="CheckBox" fmlaLink="$V$16" lockText="1" noThreeD="1"/>
</file>

<file path=xl/ctrlProps/ctrlProp222.xml><?xml version="1.0" encoding="utf-8"?>
<formControlPr xmlns="http://schemas.microsoft.com/office/spreadsheetml/2009/9/main" objectType="CheckBox" fmlaLink="$V$17" lockText="1" noThreeD="1"/>
</file>

<file path=xl/ctrlProps/ctrlProp223.xml><?xml version="1.0" encoding="utf-8"?>
<formControlPr xmlns="http://schemas.microsoft.com/office/spreadsheetml/2009/9/main" objectType="CheckBox" fmlaLink="$V$18" lockText="1" noThreeD="1"/>
</file>

<file path=xl/ctrlProps/ctrlProp224.xml><?xml version="1.0" encoding="utf-8"?>
<formControlPr xmlns="http://schemas.microsoft.com/office/spreadsheetml/2009/9/main" objectType="CheckBox" fmlaLink="V16" lockText="1" noThreeD="1"/>
</file>

<file path=xl/ctrlProps/ctrlProp225.xml><?xml version="1.0" encoding="utf-8"?>
<formControlPr xmlns="http://schemas.microsoft.com/office/spreadsheetml/2009/9/main" objectType="CheckBox" fmlaLink="$V$20" lockText="1" noThreeD="1"/>
</file>

<file path=xl/ctrlProps/ctrlProp226.xml><?xml version="1.0" encoding="utf-8"?>
<formControlPr xmlns="http://schemas.microsoft.com/office/spreadsheetml/2009/9/main" objectType="CheckBox" fmlaLink="$V$21" lockText="1" noThreeD="1"/>
</file>

<file path=xl/ctrlProps/ctrlProp227.xml><?xml version="1.0" encoding="utf-8"?>
<formControlPr xmlns="http://schemas.microsoft.com/office/spreadsheetml/2009/9/main" objectType="CheckBox" fmlaLink="$V$22" lockText="1" noThreeD="1"/>
</file>

<file path=xl/ctrlProps/ctrlProp228.xml><?xml version="1.0" encoding="utf-8"?>
<formControlPr xmlns="http://schemas.microsoft.com/office/spreadsheetml/2009/9/main" objectType="CheckBox" fmlaLink="$V$23" lockText="1" noThreeD="1"/>
</file>

<file path=xl/ctrlProps/ctrlProp229.xml><?xml version="1.0" encoding="utf-8"?>
<formControlPr xmlns="http://schemas.microsoft.com/office/spreadsheetml/2009/9/main" objectType="CheckBox" fmlaLink="$V$24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fmlaLink="$V$25" lockText="1" noThreeD="1"/>
</file>

<file path=xl/ctrlProps/ctrlProp231.xml><?xml version="1.0" encoding="utf-8"?>
<formControlPr xmlns="http://schemas.microsoft.com/office/spreadsheetml/2009/9/main" objectType="CheckBox" fmlaLink="$V$26" lockText="1" noThreeD="1"/>
</file>

<file path=xl/ctrlProps/ctrlProp232.xml><?xml version="1.0" encoding="utf-8"?>
<formControlPr xmlns="http://schemas.microsoft.com/office/spreadsheetml/2009/9/main" objectType="CheckBox" fmlaLink="$V$27" lockText="1" noThreeD="1"/>
</file>

<file path=xl/ctrlProps/ctrlProp233.xml><?xml version="1.0" encoding="utf-8"?>
<formControlPr xmlns="http://schemas.microsoft.com/office/spreadsheetml/2009/9/main" objectType="CheckBox" fmlaLink="$V$28" lockText="1" noThreeD="1"/>
</file>

<file path=xl/ctrlProps/ctrlProp234.xml><?xml version="1.0" encoding="utf-8"?>
<formControlPr xmlns="http://schemas.microsoft.com/office/spreadsheetml/2009/9/main" objectType="CheckBox" fmlaLink="$V$29" lockText="1" noThreeD="1"/>
</file>

<file path=xl/ctrlProps/ctrlProp235.xml><?xml version="1.0" encoding="utf-8"?>
<formControlPr xmlns="http://schemas.microsoft.com/office/spreadsheetml/2009/9/main" objectType="CheckBox" fmlaLink="$V$30" lockText="1" noThreeD="1"/>
</file>

<file path=xl/ctrlProps/ctrlProp236.xml><?xml version="1.0" encoding="utf-8"?>
<formControlPr xmlns="http://schemas.microsoft.com/office/spreadsheetml/2009/9/main" objectType="CheckBox" fmlaLink="$V$31" lockText="1" noThreeD="1"/>
</file>

<file path=xl/ctrlProps/ctrlProp237.xml><?xml version="1.0" encoding="utf-8"?>
<formControlPr xmlns="http://schemas.microsoft.com/office/spreadsheetml/2009/9/main" objectType="CheckBox" fmlaLink="$V$32" lockText="1" noThreeD="1"/>
</file>

<file path=xl/ctrlProps/ctrlProp238.xml><?xml version="1.0" encoding="utf-8"?>
<formControlPr xmlns="http://schemas.microsoft.com/office/spreadsheetml/2009/9/main" objectType="CheckBox" fmlaLink="$V$33" lockText="1" noThreeD="1"/>
</file>

<file path=xl/ctrlProps/ctrlProp239.xml><?xml version="1.0" encoding="utf-8"?>
<formControlPr xmlns="http://schemas.microsoft.com/office/spreadsheetml/2009/9/main" objectType="CheckBox" fmlaLink="$V$34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fmlaLink="$V$35" lockText="1" noThreeD="1"/>
</file>

<file path=xl/ctrlProps/ctrlProp241.xml><?xml version="1.0" encoding="utf-8"?>
<formControlPr xmlns="http://schemas.microsoft.com/office/spreadsheetml/2009/9/main" objectType="CheckBox" fmlaLink="$V$36" lockText="1" noThreeD="1"/>
</file>

<file path=xl/ctrlProps/ctrlProp242.xml><?xml version="1.0" encoding="utf-8"?>
<formControlPr xmlns="http://schemas.microsoft.com/office/spreadsheetml/2009/9/main" objectType="CheckBox" fmlaLink="$V$37" lockText="1" noThreeD="1"/>
</file>

<file path=xl/ctrlProps/ctrlProp243.xml><?xml version="1.0" encoding="utf-8"?>
<formControlPr xmlns="http://schemas.microsoft.com/office/spreadsheetml/2009/9/main" objectType="CheckBox" fmlaLink="$V$38" lockText="1" noThreeD="1"/>
</file>

<file path=xl/ctrlProps/ctrlProp244.xml><?xml version="1.0" encoding="utf-8"?>
<formControlPr xmlns="http://schemas.microsoft.com/office/spreadsheetml/2009/9/main" objectType="CheckBox" fmlaLink="$V$39" lockText="1" noThreeD="1"/>
</file>

<file path=xl/ctrlProps/ctrlProp245.xml><?xml version="1.0" encoding="utf-8"?>
<formControlPr xmlns="http://schemas.microsoft.com/office/spreadsheetml/2009/9/main" objectType="CheckBox" fmlaLink="$V$40" lockText="1" noThreeD="1"/>
</file>

<file path=xl/ctrlProps/ctrlProp246.xml><?xml version="1.0" encoding="utf-8"?>
<formControlPr xmlns="http://schemas.microsoft.com/office/spreadsheetml/2009/9/main" objectType="CheckBox" fmlaLink="$V$41" lockText="1" noThreeD="1"/>
</file>

<file path=xl/ctrlProps/ctrlProp247.xml><?xml version="1.0" encoding="utf-8"?>
<formControlPr xmlns="http://schemas.microsoft.com/office/spreadsheetml/2009/9/main" objectType="CheckBox" fmlaLink="$V$42" lockText="1" noThreeD="1"/>
</file>

<file path=xl/ctrlProps/ctrlProp248.xml><?xml version="1.0" encoding="utf-8"?>
<formControlPr xmlns="http://schemas.microsoft.com/office/spreadsheetml/2009/9/main" objectType="CheckBox" fmlaLink="$V$43" lockText="1" noThreeD="1"/>
</file>

<file path=xl/ctrlProps/ctrlProp249.xml><?xml version="1.0" encoding="utf-8"?>
<formControlPr xmlns="http://schemas.microsoft.com/office/spreadsheetml/2009/9/main" objectType="CheckBox" fmlaLink="$V$44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fmlaLink="$V$45" lockText="1" noThreeD="1"/>
</file>

<file path=xl/ctrlProps/ctrlProp251.xml><?xml version="1.0" encoding="utf-8"?>
<formControlPr xmlns="http://schemas.microsoft.com/office/spreadsheetml/2009/9/main" objectType="CheckBox" fmlaLink="$V$46" lockText="1" noThreeD="1"/>
</file>

<file path=xl/ctrlProps/ctrlProp252.xml><?xml version="1.0" encoding="utf-8"?>
<formControlPr xmlns="http://schemas.microsoft.com/office/spreadsheetml/2009/9/main" objectType="CheckBox" fmlaLink="$V$47" lockText="1" noThreeD="1"/>
</file>

<file path=xl/ctrlProps/ctrlProp253.xml><?xml version="1.0" encoding="utf-8"?>
<formControlPr xmlns="http://schemas.microsoft.com/office/spreadsheetml/2009/9/main" objectType="CheckBox" fmlaLink="$V$48" lockText="1" noThreeD="1"/>
</file>

<file path=xl/ctrlProps/ctrlProp254.xml><?xml version="1.0" encoding="utf-8"?>
<formControlPr xmlns="http://schemas.microsoft.com/office/spreadsheetml/2009/9/main" objectType="CheckBox" fmlaLink="$V$49" lockText="1" noThreeD="1"/>
</file>

<file path=xl/ctrlProps/ctrlProp255.xml><?xml version="1.0" encoding="utf-8"?>
<formControlPr xmlns="http://schemas.microsoft.com/office/spreadsheetml/2009/9/main" objectType="CheckBox" fmlaLink="V16" lockText="1" noThreeD="1"/>
</file>

<file path=xl/ctrlProps/ctrlProp256.xml><?xml version="1.0" encoding="utf-8"?>
<formControlPr xmlns="http://schemas.microsoft.com/office/spreadsheetml/2009/9/main" objectType="CheckBox" fmlaLink="V16" lockText="1" noThreeD="1"/>
</file>

<file path=xl/ctrlProps/ctrlProp257.xml><?xml version="1.0" encoding="utf-8"?>
<formControlPr xmlns="http://schemas.microsoft.com/office/spreadsheetml/2009/9/main" objectType="CheckBox" fmlaLink="V16" lockText="1" noThreeD="1"/>
</file>

<file path=xl/ctrlProps/ctrlProp258.xml><?xml version="1.0" encoding="utf-8"?>
<formControlPr xmlns="http://schemas.microsoft.com/office/spreadsheetml/2009/9/main" objectType="CheckBox" fmlaLink="V16" lockText="1" noThreeD="1"/>
</file>

<file path=xl/ctrlProps/ctrlProp259.xml><?xml version="1.0" encoding="utf-8"?>
<formControlPr xmlns="http://schemas.microsoft.com/office/spreadsheetml/2009/9/main" objectType="CheckBox" fmlaLink="V16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fmlaLink="V16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fmlaLink="$V$16" lockText="1" noThreeD="1"/>
</file>

<file path=xl/ctrlProps/ctrlProp263.xml><?xml version="1.0" encoding="utf-8"?>
<formControlPr xmlns="http://schemas.microsoft.com/office/spreadsheetml/2009/9/main" objectType="CheckBox" fmlaLink="$V$18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fmlaLink="$V$16" lockText="1" noThreeD="1"/>
</file>

<file path=xl/ctrlProps/ctrlProp266.xml><?xml version="1.0" encoding="utf-8"?>
<formControlPr xmlns="http://schemas.microsoft.com/office/spreadsheetml/2009/9/main" objectType="CheckBox" fmlaLink="$V$19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fmlaLink="$V$16" lockText="1" noThreeD="1"/>
</file>

<file path=xl/ctrlProps/ctrlProp269.xml><?xml version="1.0" encoding="utf-8"?>
<formControlPr xmlns="http://schemas.microsoft.com/office/spreadsheetml/2009/9/main" objectType="CheckBox" fmlaLink="$V$50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fmlaLink="$V$16" lockText="1" noThreeD="1"/>
</file>

<file path=xl/ctrlProps/ctrlProp272.xml><?xml version="1.0" encoding="utf-8"?>
<formControlPr xmlns="http://schemas.microsoft.com/office/spreadsheetml/2009/9/main" objectType="CheckBox" fmlaLink="$V$51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fmlaLink="$V$16" lockText="1" noThreeD="1"/>
</file>

<file path=xl/ctrlProps/ctrlProp275.xml><?xml version="1.0" encoding="utf-8"?>
<formControlPr xmlns="http://schemas.microsoft.com/office/spreadsheetml/2009/9/main" objectType="CheckBox" fmlaLink="$V$52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fmlaLink="$V$16" lockText="1" noThreeD="1"/>
</file>

<file path=xl/ctrlProps/ctrlProp278.xml><?xml version="1.0" encoding="utf-8"?>
<formControlPr xmlns="http://schemas.microsoft.com/office/spreadsheetml/2009/9/main" objectType="CheckBox" fmlaLink="$V$53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fmlaLink="$V$16" lockText="1" noThreeD="1"/>
</file>

<file path=xl/ctrlProps/ctrlProp281.xml><?xml version="1.0" encoding="utf-8"?>
<formControlPr xmlns="http://schemas.microsoft.com/office/spreadsheetml/2009/9/main" objectType="CheckBox" fmlaLink="$V$54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fmlaLink="$V$16" lockText="1" noThreeD="1"/>
</file>

<file path=xl/ctrlProps/ctrlProp284.xml><?xml version="1.0" encoding="utf-8"?>
<formControlPr xmlns="http://schemas.microsoft.com/office/spreadsheetml/2009/9/main" objectType="CheckBox" fmlaLink="$V$55" lockText="1" noThreeD="1"/>
</file>

<file path=xl/ctrlProps/ctrlProp285.xml><?xml version="1.0" encoding="utf-8"?>
<formControlPr xmlns="http://schemas.microsoft.com/office/spreadsheetml/2009/9/main" objectType="CheckBox" fmlaLink="$V$16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fmlaLink="$V$16" lockText="1" noThreeD="1"/>
</file>

<file path=xl/ctrlProps/ctrlProp326.xml><?xml version="1.0" encoding="utf-8"?>
<formControlPr xmlns="http://schemas.microsoft.com/office/spreadsheetml/2009/9/main" objectType="CheckBox" fmlaLink="$V$16" lockText="1" noThreeD="1"/>
</file>

<file path=xl/ctrlProps/ctrlProp327.xml><?xml version="1.0" encoding="utf-8"?>
<formControlPr xmlns="http://schemas.microsoft.com/office/spreadsheetml/2009/9/main" objectType="CheckBox" fmlaLink="$V$16" lockText="1" noThreeD="1"/>
</file>

<file path=xl/ctrlProps/ctrlProp328.xml><?xml version="1.0" encoding="utf-8"?>
<formControlPr xmlns="http://schemas.microsoft.com/office/spreadsheetml/2009/9/main" objectType="CheckBox" fmlaLink="$V$16" lockText="1" noThreeD="1"/>
</file>

<file path=xl/ctrlProps/ctrlProp329.xml><?xml version="1.0" encoding="utf-8"?>
<formControlPr xmlns="http://schemas.microsoft.com/office/spreadsheetml/2009/9/main" objectType="CheckBox" fmlaLink="$V$16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fmlaLink="$V$16" lockText="1" noThreeD="1"/>
</file>

<file path=xl/ctrlProps/ctrlProp331.xml><?xml version="1.0" encoding="utf-8"?>
<formControlPr xmlns="http://schemas.microsoft.com/office/spreadsheetml/2009/9/main" objectType="CheckBox" fmlaLink="$V$16" lockText="1" noThreeD="1"/>
</file>

<file path=xl/ctrlProps/ctrlProp332.xml><?xml version="1.0" encoding="utf-8"?>
<formControlPr xmlns="http://schemas.microsoft.com/office/spreadsheetml/2009/9/main" objectType="CheckBox" fmlaLink="$V$16" lockText="1" noThreeD="1"/>
</file>

<file path=xl/ctrlProps/ctrlProp333.xml><?xml version="1.0" encoding="utf-8"?>
<formControlPr xmlns="http://schemas.microsoft.com/office/spreadsheetml/2009/9/main" objectType="CheckBox" fmlaLink="$V$16" lockText="1" noThreeD="1"/>
</file>

<file path=xl/ctrlProps/ctrlProp334.xml><?xml version="1.0" encoding="utf-8"?>
<formControlPr xmlns="http://schemas.microsoft.com/office/spreadsheetml/2009/9/main" objectType="CheckBox" fmlaLink="$V$16" lockText="1" noThreeD="1"/>
</file>

<file path=xl/ctrlProps/ctrlProp335.xml><?xml version="1.0" encoding="utf-8"?>
<formControlPr xmlns="http://schemas.microsoft.com/office/spreadsheetml/2009/9/main" objectType="CheckBox" fmlaLink="$V$16" lockText="1" noThreeD="1"/>
</file>

<file path=xl/ctrlProps/ctrlProp336.xml><?xml version="1.0" encoding="utf-8"?>
<formControlPr xmlns="http://schemas.microsoft.com/office/spreadsheetml/2009/9/main" objectType="CheckBox" fmlaLink="$V$16" lockText="1" noThreeD="1"/>
</file>

<file path=xl/ctrlProps/ctrlProp337.xml><?xml version="1.0" encoding="utf-8"?>
<formControlPr xmlns="http://schemas.microsoft.com/office/spreadsheetml/2009/9/main" objectType="CheckBox" fmlaLink="$V$16" lockText="1" noThreeD="1"/>
</file>

<file path=xl/ctrlProps/ctrlProp338.xml><?xml version="1.0" encoding="utf-8"?>
<formControlPr xmlns="http://schemas.microsoft.com/office/spreadsheetml/2009/9/main" objectType="CheckBox" fmlaLink="$V$16" lockText="1" noThreeD="1"/>
</file>

<file path=xl/ctrlProps/ctrlProp339.xml><?xml version="1.0" encoding="utf-8"?>
<formControlPr xmlns="http://schemas.microsoft.com/office/spreadsheetml/2009/9/main" objectType="CheckBox" fmlaLink="$V$16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fmlaLink="$V$16" lockText="1" noThreeD="1"/>
</file>

<file path=xl/ctrlProps/ctrlProp341.xml><?xml version="1.0" encoding="utf-8"?>
<formControlPr xmlns="http://schemas.microsoft.com/office/spreadsheetml/2009/9/main" objectType="CheckBox" fmlaLink="$V$16" lockText="1" noThreeD="1"/>
</file>

<file path=xl/ctrlProps/ctrlProp342.xml><?xml version="1.0" encoding="utf-8"?>
<formControlPr xmlns="http://schemas.microsoft.com/office/spreadsheetml/2009/9/main" objectType="CheckBox" fmlaLink="$V$16" lockText="1" noThreeD="1"/>
</file>

<file path=xl/ctrlProps/ctrlProp343.xml><?xml version="1.0" encoding="utf-8"?>
<formControlPr xmlns="http://schemas.microsoft.com/office/spreadsheetml/2009/9/main" objectType="CheckBox" fmlaLink="$V$16" lockText="1" noThreeD="1"/>
</file>

<file path=xl/ctrlProps/ctrlProp344.xml><?xml version="1.0" encoding="utf-8"?>
<formControlPr xmlns="http://schemas.microsoft.com/office/spreadsheetml/2009/9/main" objectType="CheckBox" fmlaLink="$V$16" lockText="1" noThreeD="1"/>
</file>

<file path=xl/ctrlProps/ctrlProp345.xml><?xml version="1.0" encoding="utf-8"?>
<formControlPr xmlns="http://schemas.microsoft.com/office/spreadsheetml/2009/9/main" objectType="CheckBox" fmlaLink="$V$16" lockText="1" noThreeD="1"/>
</file>

<file path=xl/ctrlProps/ctrlProp346.xml><?xml version="1.0" encoding="utf-8"?>
<formControlPr xmlns="http://schemas.microsoft.com/office/spreadsheetml/2009/9/main" objectType="CheckBox" fmlaLink="$V$16" lockText="1" noThreeD="1"/>
</file>

<file path=xl/ctrlProps/ctrlProp347.xml><?xml version="1.0" encoding="utf-8"?>
<formControlPr xmlns="http://schemas.microsoft.com/office/spreadsheetml/2009/9/main" objectType="CheckBox" fmlaLink="$V$16" lockText="1" noThreeD="1"/>
</file>

<file path=xl/ctrlProps/ctrlProp348.xml><?xml version="1.0" encoding="utf-8"?>
<formControlPr xmlns="http://schemas.microsoft.com/office/spreadsheetml/2009/9/main" objectType="CheckBox" fmlaLink="$V$16" lockText="1" noThreeD="1"/>
</file>

<file path=xl/ctrlProps/ctrlProp349.xml><?xml version="1.0" encoding="utf-8"?>
<formControlPr xmlns="http://schemas.microsoft.com/office/spreadsheetml/2009/9/main" objectType="CheckBox" fmlaLink="$V$16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fmlaLink="$V$16" lockText="1" noThreeD="1"/>
</file>

<file path=xl/ctrlProps/ctrlProp351.xml><?xml version="1.0" encoding="utf-8"?>
<formControlPr xmlns="http://schemas.microsoft.com/office/spreadsheetml/2009/9/main" objectType="CheckBox" fmlaLink="$V$16" lockText="1" noThreeD="1"/>
</file>

<file path=xl/ctrlProps/ctrlProp352.xml><?xml version="1.0" encoding="utf-8"?>
<formControlPr xmlns="http://schemas.microsoft.com/office/spreadsheetml/2009/9/main" objectType="CheckBox" fmlaLink="$V$16" lockText="1" noThreeD="1"/>
</file>

<file path=xl/ctrlProps/ctrlProp353.xml><?xml version="1.0" encoding="utf-8"?>
<formControlPr xmlns="http://schemas.microsoft.com/office/spreadsheetml/2009/9/main" objectType="CheckBox" fmlaLink="$V$16" lockText="1" noThreeD="1"/>
</file>

<file path=xl/ctrlProps/ctrlProp354.xml><?xml version="1.0" encoding="utf-8"?>
<formControlPr xmlns="http://schemas.microsoft.com/office/spreadsheetml/2009/9/main" objectType="CheckBox" fmlaLink="$V$16" lockText="1" noThreeD="1"/>
</file>

<file path=xl/ctrlProps/ctrlProp355.xml><?xml version="1.0" encoding="utf-8"?>
<formControlPr xmlns="http://schemas.microsoft.com/office/spreadsheetml/2009/9/main" objectType="CheckBox" fmlaLink="$V$16" lockText="1" noThreeD="1"/>
</file>

<file path=xl/ctrlProps/ctrlProp356.xml><?xml version="1.0" encoding="utf-8"?>
<formControlPr xmlns="http://schemas.microsoft.com/office/spreadsheetml/2009/9/main" objectType="CheckBox" fmlaLink="$V$16" lockText="1" noThreeD="1"/>
</file>

<file path=xl/ctrlProps/ctrlProp357.xml><?xml version="1.0" encoding="utf-8"?>
<formControlPr xmlns="http://schemas.microsoft.com/office/spreadsheetml/2009/9/main" objectType="CheckBox" fmlaLink="$V$16" lockText="1" noThreeD="1"/>
</file>

<file path=xl/ctrlProps/ctrlProp358.xml><?xml version="1.0" encoding="utf-8"?>
<formControlPr xmlns="http://schemas.microsoft.com/office/spreadsheetml/2009/9/main" objectType="CheckBox" fmlaLink="$V$16" lockText="1" noThreeD="1"/>
</file>

<file path=xl/ctrlProps/ctrlProp359.xml><?xml version="1.0" encoding="utf-8"?>
<formControlPr xmlns="http://schemas.microsoft.com/office/spreadsheetml/2009/9/main" objectType="CheckBox" fmlaLink="$V$16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fmlaLink="$V$16" lockText="1" noThreeD="1"/>
</file>

<file path=xl/ctrlProps/ctrlProp361.xml><?xml version="1.0" encoding="utf-8"?>
<formControlPr xmlns="http://schemas.microsoft.com/office/spreadsheetml/2009/9/main" objectType="CheckBox" fmlaLink="$V$16" lockText="1" noThreeD="1"/>
</file>

<file path=xl/ctrlProps/ctrlProp362.xml><?xml version="1.0" encoding="utf-8"?>
<formControlPr xmlns="http://schemas.microsoft.com/office/spreadsheetml/2009/9/main" objectType="CheckBox" fmlaLink="$V$16" lockText="1" noThreeD="1"/>
</file>

<file path=xl/ctrlProps/ctrlProp363.xml><?xml version="1.0" encoding="utf-8"?>
<formControlPr xmlns="http://schemas.microsoft.com/office/spreadsheetml/2009/9/main" objectType="CheckBox" fmlaLink="$V$16" lockText="1" noThreeD="1"/>
</file>

<file path=xl/ctrlProps/ctrlProp364.xml><?xml version="1.0" encoding="utf-8"?>
<formControlPr xmlns="http://schemas.microsoft.com/office/spreadsheetml/2009/9/main" objectType="CheckBox" fmlaLink="$V$17" lockText="1" noThreeD="1"/>
</file>

<file path=xl/ctrlProps/ctrlProp365.xml><?xml version="1.0" encoding="utf-8"?>
<formControlPr xmlns="http://schemas.microsoft.com/office/spreadsheetml/2009/9/main" objectType="CheckBox" fmlaLink="$V$18" lockText="1" noThreeD="1"/>
</file>

<file path=xl/ctrlProps/ctrlProp366.xml><?xml version="1.0" encoding="utf-8"?>
<formControlPr xmlns="http://schemas.microsoft.com/office/spreadsheetml/2009/9/main" objectType="CheckBox" fmlaLink="V16" lockText="1" noThreeD="1"/>
</file>

<file path=xl/ctrlProps/ctrlProp367.xml><?xml version="1.0" encoding="utf-8"?>
<formControlPr xmlns="http://schemas.microsoft.com/office/spreadsheetml/2009/9/main" objectType="CheckBox" fmlaLink="$V$20" lockText="1" noThreeD="1"/>
</file>

<file path=xl/ctrlProps/ctrlProp368.xml><?xml version="1.0" encoding="utf-8"?>
<formControlPr xmlns="http://schemas.microsoft.com/office/spreadsheetml/2009/9/main" objectType="CheckBox" fmlaLink="$V$21" lockText="1" noThreeD="1"/>
</file>

<file path=xl/ctrlProps/ctrlProp369.xml><?xml version="1.0" encoding="utf-8"?>
<formControlPr xmlns="http://schemas.microsoft.com/office/spreadsheetml/2009/9/main" objectType="CheckBox" fmlaLink="$V$22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fmlaLink="$V$23" lockText="1" noThreeD="1"/>
</file>

<file path=xl/ctrlProps/ctrlProp371.xml><?xml version="1.0" encoding="utf-8"?>
<formControlPr xmlns="http://schemas.microsoft.com/office/spreadsheetml/2009/9/main" objectType="CheckBox" fmlaLink="$V$24" lockText="1" noThreeD="1"/>
</file>

<file path=xl/ctrlProps/ctrlProp372.xml><?xml version="1.0" encoding="utf-8"?>
<formControlPr xmlns="http://schemas.microsoft.com/office/spreadsheetml/2009/9/main" objectType="CheckBox" fmlaLink="$V$25" lockText="1" noThreeD="1"/>
</file>

<file path=xl/ctrlProps/ctrlProp373.xml><?xml version="1.0" encoding="utf-8"?>
<formControlPr xmlns="http://schemas.microsoft.com/office/spreadsheetml/2009/9/main" objectType="CheckBox" fmlaLink="$V$26" lockText="1" noThreeD="1"/>
</file>

<file path=xl/ctrlProps/ctrlProp374.xml><?xml version="1.0" encoding="utf-8"?>
<formControlPr xmlns="http://schemas.microsoft.com/office/spreadsheetml/2009/9/main" objectType="CheckBox" fmlaLink="$V$27" lockText="1" noThreeD="1"/>
</file>

<file path=xl/ctrlProps/ctrlProp375.xml><?xml version="1.0" encoding="utf-8"?>
<formControlPr xmlns="http://schemas.microsoft.com/office/spreadsheetml/2009/9/main" objectType="CheckBox" fmlaLink="$V$28" lockText="1" noThreeD="1"/>
</file>

<file path=xl/ctrlProps/ctrlProp376.xml><?xml version="1.0" encoding="utf-8"?>
<formControlPr xmlns="http://schemas.microsoft.com/office/spreadsheetml/2009/9/main" objectType="CheckBox" fmlaLink="$V$29" lockText="1" noThreeD="1"/>
</file>

<file path=xl/ctrlProps/ctrlProp377.xml><?xml version="1.0" encoding="utf-8"?>
<formControlPr xmlns="http://schemas.microsoft.com/office/spreadsheetml/2009/9/main" objectType="CheckBox" fmlaLink="$V$30" lockText="1" noThreeD="1"/>
</file>

<file path=xl/ctrlProps/ctrlProp378.xml><?xml version="1.0" encoding="utf-8"?>
<formControlPr xmlns="http://schemas.microsoft.com/office/spreadsheetml/2009/9/main" objectType="CheckBox" fmlaLink="$V$31" lockText="1" noThreeD="1"/>
</file>

<file path=xl/ctrlProps/ctrlProp379.xml><?xml version="1.0" encoding="utf-8"?>
<formControlPr xmlns="http://schemas.microsoft.com/office/spreadsheetml/2009/9/main" objectType="CheckBox" fmlaLink="$V$32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fmlaLink="$V$33" lockText="1" noThreeD="1"/>
</file>

<file path=xl/ctrlProps/ctrlProp381.xml><?xml version="1.0" encoding="utf-8"?>
<formControlPr xmlns="http://schemas.microsoft.com/office/spreadsheetml/2009/9/main" objectType="CheckBox" fmlaLink="$V$34" lockText="1" noThreeD="1"/>
</file>

<file path=xl/ctrlProps/ctrlProp382.xml><?xml version="1.0" encoding="utf-8"?>
<formControlPr xmlns="http://schemas.microsoft.com/office/spreadsheetml/2009/9/main" objectType="CheckBox" fmlaLink="$V$35" lockText="1" noThreeD="1"/>
</file>

<file path=xl/ctrlProps/ctrlProp383.xml><?xml version="1.0" encoding="utf-8"?>
<formControlPr xmlns="http://schemas.microsoft.com/office/spreadsheetml/2009/9/main" objectType="CheckBox" fmlaLink="$V$36" lockText="1" noThreeD="1"/>
</file>

<file path=xl/ctrlProps/ctrlProp384.xml><?xml version="1.0" encoding="utf-8"?>
<formControlPr xmlns="http://schemas.microsoft.com/office/spreadsheetml/2009/9/main" objectType="CheckBox" fmlaLink="$V$37" lockText="1" noThreeD="1"/>
</file>

<file path=xl/ctrlProps/ctrlProp385.xml><?xml version="1.0" encoding="utf-8"?>
<formControlPr xmlns="http://schemas.microsoft.com/office/spreadsheetml/2009/9/main" objectType="CheckBox" fmlaLink="$V$38" lockText="1" noThreeD="1"/>
</file>

<file path=xl/ctrlProps/ctrlProp386.xml><?xml version="1.0" encoding="utf-8"?>
<formControlPr xmlns="http://schemas.microsoft.com/office/spreadsheetml/2009/9/main" objectType="CheckBox" fmlaLink="$V$39" lockText="1" noThreeD="1"/>
</file>

<file path=xl/ctrlProps/ctrlProp387.xml><?xml version="1.0" encoding="utf-8"?>
<formControlPr xmlns="http://schemas.microsoft.com/office/spreadsheetml/2009/9/main" objectType="CheckBox" fmlaLink="$V$40" lockText="1" noThreeD="1"/>
</file>

<file path=xl/ctrlProps/ctrlProp388.xml><?xml version="1.0" encoding="utf-8"?>
<formControlPr xmlns="http://schemas.microsoft.com/office/spreadsheetml/2009/9/main" objectType="CheckBox" fmlaLink="$V$41" lockText="1" noThreeD="1"/>
</file>

<file path=xl/ctrlProps/ctrlProp389.xml><?xml version="1.0" encoding="utf-8"?>
<formControlPr xmlns="http://schemas.microsoft.com/office/spreadsheetml/2009/9/main" objectType="CheckBox" fmlaLink="$V$42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fmlaLink="$V$43" lockText="1" noThreeD="1"/>
</file>

<file path=xl/ctrlProps/ctrlProp391.xml><?xml version="1.0" encoding="utf-8"?>
<formControlPr xmlns="http://schemas.microsoft.com/office/spreadsheetml/2009/9/main" objectType="CheckBox" fmlaLink="$V$44" lockText="1" noThreeD="1"/>
</file>

<file path=xl/ctrlProps/ctrlProp392.xml><?xml version="1.0" encoding="utf-8"?>
<formControlPr xmlns="http://schemas.microsoft.com/office/spreadsheetml/2009/9/main" objectType="CheckBox" fmlaLink="$V$45" lockText="1" noThreeD="1"/>
</file>

<file path=xl/ctrlProps/ctrlProp393.xml><?xml version="1.0" encoding="utf-8"?>
<formControlPr xmlns="http://schemas.microsoft.com/office/spreadsheetml/2009/9/main" objectType="CheckBox" fmlaLink="$V$46" lockText="1" noThreeD="1"/>
</file>

<file path=xl/ctrlProps/ctrlProp394.xml><?xml version="1.0" encoding="utf-8"?>
<formControlPr xmlns="http://schemas.microsoft.com/office/spreadsheetml/2009/9/main" objectType="CheckBox" fmlaLink="$V$47" lockText="1" noThreeD="1"/>
</file>

<file path=xl/ctrlProps/ctrlProp395.xml><?xml version="1.0" encoding="utf-8"?>
<formControlPr xmlns="http://schemas.microsoft.com/office/spreadsheetml/2009/9/main" objectType="CheckBox" fmlaLink="$V$48" lockText="1" noThreeD="1"/>
</file>

<file path=xl/ctrlProps/ctrlProp396.xml><?xml version="1.0" encoding="utf-8"?>
<formControlPr xmlns="http://schemas.microsoft.com/office/spreadsheetml/2009/9/main" objectType="CheckBox" fmlaLink="$V$49" lockText="1" noThreeD="1"/>
</file>

<file path=xl/ctrlProps/ctrlProp397.xml><?xml version="1.0" encoding="utf-8"?>
<formControlPr xmlns="http://schemas.microsoft.com/office/spreadsheetml/2009/9/main" objectType="CheckBox" fmlaLink="V16" lockText="1" noThreeD="1"/>
</file>

<file path=xl/ctrlProps/ctrlProp398.xml><?xml version="1.0" encoding="utf-8"?>
<formControlPr xmlns="http://schemas.microsoft.com/office/spreadsheetml/2009/9/main" objectType="CheckBox" fmlaLink="V16" lockText="1" noThreeD="1"/>
</file>

<file path=xl/ctrlProps/ctrlProp399.xml><?xml version="1.0" encoding="utf-8"?>
<formControlPr xmlns="http://schemas.microsoft.com/office/spreadsheetml/2009/9/main" objectType="CheckBox" fmlaLink="V16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fmlaLink="V16" lockText="1" noThreeD="1"/>
</file>

<file path=xl/ctrlProps/ctrlProp401.xml><?xml version="1.0" encoding="utf-8"?>
<formControlPr xmlns="http://schemas.microsoft.com/office/spreadsheetml/2009/9/main" objectType="CheckBox" fmlaLink="V16" lockText="1" noThreeD="1"/>
</file>

<file path=xl/ctrlProps/ctrlProp402.xml><?xml version="1.0" encoding="utf-8"?>
<formControlPr xmlns="http://schemas.microsoft.com/office/spreadsheetml/2009/9/main" objectType="CheckBox" fmlaLink="V16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fmlaLink="$V$16" lockText="1" noThreeD="1"/>
</file>

<file path=xl/ctrlProps/ctrlProp405.xml><?xml version="1.0" encoding="utf-8"?>
<formControlPr xmlns="http://schemas.microsoft.com/office/spreadsheetml/2009/9/main" objectType="CheckBox" fmlaLink="$V$18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fmlaLink="$V$16" lockText="1" noThreeD="1"/>
</file>

<file path=xl/ctrlProps/ctrlProp408.xml><?xml version="1.0" encoding="utf-8"?>
<formControlPr xmlns="http://schemas.microsoft.com/office/spreadsheetml/2009/9/main" objectType="CheckBox" fmlaLink="$V$19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$V$16" lockText="1" noThreeD="1"/>
</file>

<file path=xl/ctrlProps/ctrlProp410.xml><?xml version="1.0" encoding="utf-8"?>
<formControlPr xmlns="http://schemas.microsoft.com/office/spreadsheetml/2009/9/main" objectType="CheckBox" fmlaLink="$V$16" lockText="1" noThreeD="1"/>
</file>

<file path=xl/ctrlProps/ctrlProp411.xml><?xml version="1.0" encoding="utf-8"?>
<formControlPr xmlns="http://schemas.microsoft.com/office/spreadsheetml/2009/9/main" objectType="CheckBox" fmlaLink="$V$50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fmlaLink="$V$16" lockText="1" noThreeD="1"/>
</file>

<file path=xl/ctrlProps/ctrlProp414.xml><?xml version="1.0" encoding="utf-8"?>
<formControlPr xmlns="http://schemas.microsoft.com/office/spreadsheetml/2009/9/main" objectType="CheckBox" fmlaLink="$V$51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fmlaLink="$V$16" lockText="1" noThreeD="1"/>
</file>

<file path=xl/ctrlProps/ctrlProp417.xml><?xml version="1.0" encoding="utf-8"?>
<formControlPr xmlns="http://schemas.microsoft.com/office/spreadsheetml/2009/9/main" objectType="CheckBox" fmlaLink="$V$52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fmlaLink="$V$16" lockText="1" noThreeD="1"/>
</file>

<file path=xl/ctrlProps/ctrlProp42.xml><?xml version="1.0" encoding="utf-8"?>
<formControlPr xmlns="http://schemas.microsoft.com/office/spreadsheetml/2009/9/main" objectType="CheckBox" fmlaLink="$V$16" lockText="1" noThreeD="1"/>
</file>

<file path=xl/ctrlProps/ctrlProp420.xml><?xml version="1.0" encoding="utf-8"?>
<formControlPr xmlns="http://schemas.microsoft.com/office/spreadsheetml/2009/9/main" objectType="CheckBox" fmlaLink="$V$53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fmlaLink="$V$16" lockText="1" noThreeD="1"/>
</file>

<file path=xl/ctrlProps/ctrlProp423.xml><?xml version="1.0" encoding="utf-8"?>
<formControlPr xmlns="http://schemas.microsoft.com/office/spreadsheetml/2009/9/main" objectType="CheckBox" fmlaLink="$V$54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fmlaLink="$V$16" lockText="1" noThreeD="1"/>
</file>

<file path=xl/ctrlProps/ctrlProp426.xml><?xml version="1.0" encoding="utf-8"?>
<formControlPr xmlns="http://schemas.microsoft.com/office/spreadsheetml/2009/9/main" objectType="CheckBox" fmlaLink="$V$55" lockText="1" noThreeD="1"/>
</file>

<file path=xl/ctrlProps/ctrlProp43.xml><?xml version="1.0" encoding="utf-8"?>
<formControlPr xmlns="http://schemas.microsoft.com/office/spreadsheetml/2009/9/main" objectType="CheckBox" fmlaLink="$V$16" lockText="1" noThreeD="1"/>
</file>

<file path=xl/ctrlProps/ctrlProp44.xml><?xml version="1.0" encoding="utf-8"?>
<formControlPr xmlns="http://schemas.microsoft.com/office/spreadsheetml/2009/9/main" objectType="CheckBox" fmlaLink="$V$16" lockText="1" noThreeD="1"/>
</file>

<file path=xl/ctrlProps/ctrlProp45.xml><?xml version="1.0" encoding="utf-8"?>
<formControlPr xmlns="http://schemas.microsoft.com/office/spreadsheetml/2009/9/main" objectType="CheckBox" fmlaLink="$V$16" lockText="1" noThreeD="1"/>
</file>

<file path=xl/ctrlProps/ctrlProp46.xml><?xml version="1.0" encoding="utf-8"?>
<formControlPr xmlns="http://schemas.microsoft.com/office/spreadsheetml/2009/9/main" objectType="CheckBox" fmlaLink="$V$16" lockText="1" noThreeD="1"/>
</file>

<file path=xl/ctrlProps/ctrlProp47.xml><?xml version="1.0" encoding="utf-8"?>
<formControlPr xmlns="http://schemas.microsoft.com/office/spreadsheetml/2009/9/main" objectType="CheckBox" fmlaLink="$V$16" lockText="1" noThreeD="1"/>
</file>

<file path=xl/ctrlProps/ctrlProp48.xml><?xml version="1.0" encoding="utf-8"?>
<formControlPr xmlns="http://schemas.microsoft.com/office/spreadsheetml/2009/9/main" objectType="CheckBox" fmlaLink="$V$16" lockText="1" noThreeD="1"/>
</file>

<file path=xl/ctrlProps/ctrlProp49.xml><?xml version="1.0" encoding="utf-8"?>
<formControlPr xmlns="http://schemas.microsoft.com/office/spreadsheetml/2009/9/main" objectType="CheckBox" fmlaLink="$V$16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$V$16" lockText="1" noThreeD="1"/>
</file>

<file path=xl/ctrlProps/ctrlProp51.xml><?xml version="1.0" encoding="utf-8"?>
<formControlPr xmlns="http://schemas.microsoft.com/office/spreadsheetml/2009/9/main" objectType="CheckBox" fmlaLink="$V$16" lockText="1" noThreeD="1"/>
</file>

<file path=xl/ctrlProps/ctrlProp52.xml><?xml version="1.0" encoding="utf-8"?>
<formControlPr xmlns="http://schemas.microsoft.com/office/spreadsheetml/2009/9/main" objectType="CheckBox" fmlaLink="$V$16" lockText="1" noThreeD="1"/>
</file>

<file path=xl/ctrlProps/ctrlProp53.xml><?xml version="1.0" encoding="utf-8"?>
<formControlPr xmlns="http://schemas.microsoft.com/office/spreadsheetml/2009/9/main" objectType="CheckBox" fmlaLink="$V$16" lockText="1" noThreeD="1"/>
</file>

<file path=xl/ctrlProps/ctrlProp54.xml><?xml version="1.0" encoding="utf-8"?>
<formControlPr xmlns="http://schemas.microsoft.com/office/spreadsheetml/2009/9/main" objectType="CheckBox" fmlaLink="$V$16" lockText="1" noThreeD="1"/>
</file>

<file path=xl/ctrlProps/ctrlProp55.xml><?xml version="1.0" encoding="utf-8"?>
<formControlPr xmlns="http://schemas.microsoft.com/office/spreadsheetml/2009/9/main" objectType="CheckBox" fmlaLink="$V$16" lockText="1" noThreeD="1"/>
</file>

<file path=xl/ctrlProps/ctrlProp56.xml><?xml version="1.0" encoding="utf-8"?>
<formControlPr xmlns="http://schemas.microsoft.com/office/spreadsheetml/2009/9/main" objectType="CheckBox" fmlaLink="$V$16" lockText="1" noThreeD="1"/>
</file>

<file path=xl/ctrlProps/ctrlProp57.xml><?xml version="1.0" encoding="utf-8"?>
<formControlPr xmlns="http://schemas.microsoft.com/office/spreadsheetml/2009/9/main" objectType="CheckBox" fmlaLink="$V$16" lockText="1" noThreeD="1"/>
</file>

<file path=xl/ctrlProps/ctrlProp58.xml><?xml version="1.0" encoding="utf-8"?>
<formControlPr xmlns="http://schemas.microsoft.com/office/spreadsheetml/2009/9/main" objectType="CheckBox" fmlaLink="$V$16" lockText="1" noThreeD="1"/>
</file>

<file path=xl/ctrlProps/ctrlProp59.xml><?xml version="1.0" encoding="utf-8"?>
<formControlPr xmlns="http://schemas.microsoft.com/office/spreadsheetml/2009/9/main" objectType="CheckBox" fmlaLink="$V$16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$V$16" lockText="1" noThreeD="1"/>
</file>

<file path=xl/ctrlProps/ctrlProp61.xml><?xml version="1.0" encoding="utf-8"?>
<formControlPr xmlns="http://schemas.microsoft.com/office/spreadsheetml/2009/9/main" objectType="CheckBox" fmlaLink="$V$16" lockText="1" noThreeD="1"/>
</file>

<file path=xl/ctrlProps/ctrlProp62.xml><?xml version="1.0" encoding="utf-8"?>
<formControlPr xmlns="http://schemas.microsoft.com/office/spreadsheetml/2009/9/main" objectType="CheckBox" fmlaLink="$V$16" lockText="1" noThreeD="1"/>
</file>

<file path=xl/ctrlProps/ctrlProp63.xml><?xml version="1.0" encoding="utf-8"?>
<formControlPr xmlns="http://schemas.microsoft.com/office/spreadsheetml/2009/9/main" objectType="CheckBox" fmlaLink="$V$16" lockText="1" noThreeD="1"/>
</file>

<file path=xl/ctrlProps/ctrlProp64.xml><?xml version="1.0" encoding="utf-8"?>
<formControlPr xmlns="http://schemas.microsoft.com/office/spreadsheetml/2009/9/main" objectType="CheckBox" fmlaLink="$V$16" lockText="1" noThreeD="1"/>
</file>

<file path=xl/ctrlProps/ctrlProp65.xml><?xml version="1.0" encoding="utf-8"?>
<formControlPr xmlns="http://schemas.microsoft.com/office/spreadsheetml/2009/9/main" objectType="CheckBox" fmlaLink="$V$16" lockText="1" noThreeD="1"/>
</file>

<file path=xl/ctrlProps/ctrlProp66.xml><?xml version="1.0" encoding="utf-8"?>
<formControlPr xmlns="http://schemas.microsoft.com/office/spreadsheetml/2009/9/main" objectType="CheckBox" fmlaLink="$V$16" lockText="1" noThreeD="1"/>
</file>

<file path=xl/ctrlProps/ctrlProp67.xml><?xml version="1.0" encoding="utf-8"?>
<formControlPr xmlns="http://schemas.microsoft.com/office/spreadsheetml/2009/9/main" objectType="CheckBox" fmlaLink="$V$16" lockText="1" noThreeD="1"/>
</file>

<file path=xl/ctrlProps/ctrlProp68.xml><?xml version="1.0" encoding="utf-8"?>
<formControlPr xmlns="http://schemas.microsoft.com/office/spreadsheetml/2009/9/main" objectType="CheckBox" fmlaLink="$V$16" lockText="1" noThreeD="1"/>
</file>

<file path=xl/ctrlProps/ctrlProp69.xml><?xml version="1.0" encoding="utf-8"?>
<formControlPr xmlns="http://schemas.microsoft.com/office/spreadsheetml/2009/9/main" objectType="CheckBox" fmlaLink="$V$16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$V$16" lockText="1" noThreeD="1"/>
</file>

<file path=xl/ctrlProps/ctrlProp71.xml><?xml version="1.0" encoding="utf-8"?>
<formControlPr xmlns="http://schemas.microsoft.com/office/spreadsheetml/2009/9/main" objectType="CheckBox" fmlaLink="$V$16" lockText="1" noThreeD="1"/>
</file>

<file path=xl/ctrlProps/ctrlProp72.xml><?xml version="1.0" encoding="utf-8"?>
<formControlPr xmlns="http://schemas.microsoft.com/office/spreadsheetml/2009/9/main" objectType="CheckBox" fmlaLink="$V$16" lockText="1" noThreeD="1"/>
</file>

<file path=xl/ctrlProps/ctrlProp73.xml><?xml version="1.0" encoding="utf-8"?>
<formControlPr xmlns="http://schemas.microsoft.com/office/spreadsheetml/2009/9/main" objectType="CheckBox" fmlaLink="$V$16" lockText="1" noThreeD="1"/>
</file>

<file path=xl/ctrlProps/ctrlProp74.xml><?xml version="1.0" encoding="utf-8"?>
<formControlPr xmlns="http://schemas.microsoft.com/office/spreadsheetml/2009/9/main" objectType="CheckBox" fmlaLink="$V$16" lockText="1" noThreeD="1"/>
</file>

<file path=xl/ctrlProps/ctrlProp75.xml><?xml version="1.0" encoding="utf-8"?>
<formControlPr xmlns="http://schemas.microsoft.com/office/spreadsheetml/2009/9/main" objectType="CheckBox" fmlaLink="$V$16" lockText="1" noThreeD="1"/>
</file>

<file path=xl/ctrlProps/ctrlProp76.xml><?xml version="1.0" encoding="utf-8"?>
<formControlPr xmlns="http://schemas.microsoft.com/office/spreadsheetml/2009/9/main" objectType="CheckBox" fmlaLink="$V$16" lockText="1" noThreeD="1"/>
</file>

<file path=xl/ctrlProps/ctrlProp77.xml><?xml version="1.0" encoding="utf-8"?>
<formControlPr xmlns="http://schemas.microsoft.com/office/spreadsheetml/2009/9/main" objectType="CheckBox" fmlaLink="$V$16" lockText="1" noThreeD="1"/>
</file>

<file path=xl/ctrlProps/ctrlProp78.xml><?xml version="1.0" encoding="utf-8"?>
<formControlPr xmlns="http://schemas.microsoft.com/office/spreadsheetml/2009/9/main" objectType="CheckBox" fmlaLink="$V$16" lockText="1" noThreeD="1"/>
</file>

<file path=xl/ctrlProps/ctrlProp79.xml><?xml version="1.0" encoding="utf-8"?>
<formControlPr xmlns="http://schemas.microsoft.com/office/spreadsheetml/2009/9/main" objectType="CheckBox" fmlaLink="$V$16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fmlaLink="$V$17" lockText="1" noThreeD="1"/>
</file>

<file path=xl/ctrlProps/ctrlProp81.xml><?xml version="1.0" encoding="utf-8"?>
<formControlPr xmlns="http://schemas.microsoft.com/office/spreadsheetml/2009/9/main" objectType="CheckBox" fmlaLink="$V$18" lockText="1" noThreeD="1"/>
</file>

<file path=xl/ctrlProps/ctrlProp82.xml><?xml version="1.0" encoding="utf-8"?>
<formControlPr xmlns="http://schemas.microsoft.com/office/spreadsheetml/2009/9/main" objectType="CheckBox" fmlaLink="V16" lockText="1" noThreeD="1"/>
</file>

<file path=xl/ctrlProps/ctrlProp83.xml><?xml version="1.0" encoding="utf-8"?>
<formControlPr xmlns="http://schemas.microsoft.com/office/spreadsheetml/2009/9/main" objectType="CheckBox" fmlaLink="$V$20" lockText="1" noThreeD="1"/>
</file>

<file path=xl/ctrlProps/ctrlProp84.xml><?xml version="1.0" encoding="utf-8"?>
<formControlPr xmlns="http://schemas.microsoft.com/office/spreadsheetml/2009/9/main" objectType="CheckBox" fmlaLink="$V$21" lockText="1" noThreeD="1"/>
</file>

<file path=xl/ctrlProps/ctrlProp85.xml><?xml version="1.0" encoding="utf-8"?>
<formControlPr xmlns="http://schemas.microsoft.com/office/spreadsheetml/2009/9/main" objectType="CheckBox" fmlaLink="$V$22" lockText="1" noThreeD="1"/>
</file>

<file path=xl/ctrlProps/ctrlProp86.xml><?xml version="1.0" encoding="utf-8"?>
<formControlPr xmlns="http://schemas.microsoft.com/office/spreadsheetml/2009/9/main" objectType="CheckBox" fmlaLink="$V$23" lockText="1" noThreeD="1"/>
</file>

<file path=xl/ctrlProps/ctrlProp87.xml><?xml version="1.0" encoding="utf-8"?>
<formControlPr xmlns="http://schemas.microsoft.com/office/spreadsheetml/2009/9/main" objectType="CheckBox" fmlaLink="$V$24" lockText="1" noThreeD="1"/>
</file>

<file path=xl/ctrlProps/ctrlProp88.xml><?xml version="1.0" encoding="utf-8"?>
<formControlPr xmlns="http://schemas.microsoft.com/office/spreadsheetml/2009/9/main" objectType="CheckBox" fmlaLink="$V$25" lockText="1" noThreeD="1"/>
</file>

<file path=xl/ctrlProps/ctrlProp89.xml><?xml version="1.0" encoding="utf-8"?>
<formControlPr xmlns="http://schemas.microsoft.com/office/spreadsheetml/2009/9/main" objectType="CheckBox" fmlaLink="$V$26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fmlaLink="$V$27" lockText="1" noThreeD="1"/>
</file>

<file path=xl/ctrlProps/ctrlProp91.xml><?xml version="1.0" encoding="utf-8"?>
<formControlPr xmlns="http://schemas.microsoft.com/office/spreadsheetml/2009/9/main" objectType="CheckBox" fmlaLink="$V$28" lockText="1" noThreeD="1"/>
</file>

<file path=xl/ctrlProps/ctrlProp92.xml><?xml version="1.0" encoding="utf-8"?>
<formControlPr xmlns="http://schemas.microsoft.com/office/spreadsheetml/2009/9/main" objectType="CheckBox" fmlaLink="$V$29" lockText="1" noThreeD="1"/>
</file>

<file path=xl/ctrlProps/ctrlProp93.xml><?xml version="1.0" encoding="utf-8"?>
<formControlPr xmlns="http://schemas.microsoft.com/office/spreadsheetml/2009/9/main" objectType="CheckBox" fmlaLink="$V$30" lockText="1" noThreeD="1"/>
</file>

<file path=xl/ctrlProps/ctrlProp94.xml><?xml version="1.0" encoding="utf-8"?>
<formControlPr xmlns="http://schemas.microsoft.com/office/spreadsheetml/2009/9/main" objectType="CheckBox" fmlaLink="$V$31" lockText="1" noThreeD="1"/>
</file>

<file path=xl/ctrlProps/ctrlProp95.xml><?xml version="1.0" encoding="utf-8"?>
<formControlPr xmlns="http://schemas.microsoft.com/office/spreadsheetml/2009/9/main" objectType="CheckBox" fmlaLink="$V$32" lockText="1" noThreeD="1"/>
</file>

<file path=xl/ctrlProps/ctrlProp96.xml><?xml version="1.0" encoding="utf-8"?>
<formControlPr xmlns="http://schemas.microsoft.com/office/spreadsheetml/2009/9/main" objectType="CheckBox" fmlaLink="$V$33" lockText="1" noThreeD="1"/>
</file>

<file path=xl/ctrlProps/ctrlProp97.xml><?xml version="1.0" encoding="utf-8"?>
<formControlPr xmlns="http://schemas.microsoft.com/office/spreadsheetml/2009/9/main" objectType="CheckBox" fmlaLink="$V$34" lockText="1" noThreeD="1"/>
</file>

<file path=xl/ctrlProps/ctrlProp98.xml><?xml version="1.0" encoding="utf-8"?>
<formControlPr xmlns="http://schemas.microsoft.com/office/spreadsheetml/2009/9/main" objectType="CheckBox" fmlaLink="$V$35" lockText="1" noThreeD="1"/>
</file>

<file path=xl/ctrlProps/ctrlProp99.xml><?xml version="1.0" encoding="utf-8"?>
<formControlPr xmlns="http://schemas.microsoft.com/office/spreadsheetml/2009/9/main" objectType="CheckBox" fmlaLink="$V$3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180974</xdr:rowOff>
    </xdr:from>
    <xdr:to>
      <xdr:col>16</xdr:col>
      <xdr:colOff>447675</xdr:colOff>
      <xdr:row>4</xdr:row>
      <xdr:rowOff>182878</xdr:rowOff>
    </xdr:to>
    <xdr:pic>
      <xdr:nvPicPr>
        <xdr:cNvPr id="2" name="Picture 1" descr="Iowa DOT logo_horizontal with tagline_color gradien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6225" y="180974"/>
          <a:ext cx="3181350" cy="781049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14</xdr:row>
          <xdr:rowOff>142875</xdr:rowOff>
        </xdr:from>
        <xdr:to>
          <xdr:col>1</xdr:col>
          <xdr:colOff>342900</xdr:colOff>
          <xdr:row>16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15</xdr:row>
          <xdr:rowOff>142875</xdr:rowOff>
        </xdr:from>
        <xdr:to>
          <xdr:col>1</xdr:col>
          <xdr:colOff>342900</xdr:colOff>
          <xdr:row>17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16</xdr:row>
          <xdr:rowOff>142875</xdr:rowOff>
        </xdr:from>
        <xdr:to>
          <xdr:col>1</xdr:col>
          <xdr:colOff>342900</xdr:colOff>
          <xdr:row>18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18</xdr:row>
          <xdr:rowOff>142875</xdr:rowOff>
        </xdr:from>
        <xdr:to>
          <xdr:col>1</xdr:col>
          <xdr:colOff>342900</xdr:colOff>
          <xdr:row>20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19</xdr:row>
          <xdr:rowOff>142875</xdr:rowOff>
        </xdr:from>
        <xdr:to>
          <xdr:col>1</xdr:col>
          <xdr:colOff>342900</xdr:colOff>
          <xdr:row>21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20</xdr:row>
          <xdr:rowOff>142875</xdr:rowOff>
        </xdr:from>
        <xdr:to>
          <xdr:col>1</xdr:col>
          <xdr:colOff>342900</xdr:colOff>
          <xdr:row>22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21</xdr:row>
          <xdr:rowOff>142875</xdr:rowOff>
        </xdr:from>
        <xdr:to>
          <xdr:col>1</xdr:col>
          <xdr:colOff>342900</xdr:colOff>
          <xdr:row>23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22</xdr:row>
          <xdr:rowOff>142875</xdr:rowOff>
        </xdr:from>
        <xdr:to>
          <xdr:col>1</xdr:col>
          <xdr:colOff>342900</xdr:colOff>
          <xdr:row>24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23</xdr:row>
          <xdr:rowOff>142875</xdr:rowOff>
        </xdr:from>
        <xdr:to>
          <xdr:col>1</xdr:col>
          <xdr:colOff>342900</xdr:colOff>
          <xdr:row>25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24</xdr:row>
          <xdr:rowOff>142875</xdr:rowOff>
        </xdr:from>
        <xdr:to>
          <xdr:col>1</xdr:col>
          <xdr:colOff>342900</xdr:colOff>
          <xdr:row>26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25</xdr:row>
          <xdr:rowOff>142875</xdr:rowOff>
        </xdr:from>
        <xdr:to>
          <xdr:col>1</xdr:col>
          <xdr:colOff>342900</xdr:colOff>
          <xdr:row>27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26</xdr:row>
          <xdr:rowOff>142875</xdr:rowOff>
        </xdr:from>
        <xdr:to>
          <xdr:col>1</xdr:col>
          <xdr:colOff>342900</xdr:colOff>
          <xdr:row>28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27</xdr:row>
          <xdr:rowOff>142875</xdr:rowOff>
        </xdr:from>
        <xdr:to>
          <xdr:col>1</xdr:col>
          <xdr:colOff>342900</xdr:colOff>
          <xdr:row>29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28</xdr:row>
          <xdr:rowOff>142875</xdr:rowOff>
        </xdr:from>
        <xdr:to>
          <xdr:col>1</xdr:col>
          <xdr:colOff>342900</xdr:colOff>
          <xdr:row>30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29</xdr:row>
          <xdr:rowOff>142875</xdr:rowOff>
        </xdr:from>
        <xdr:to>
          <xdr:col>1</xdr:col>
          <xdr:colOff>342900</xdr:colOff>
          <xdr:row>31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30</xdr:row>
          <xdr:rowOff>142875</xdr:rowOff>
        </xdr:from>
        <xdr:to>
          <xdr:col>1</xdr:col>
          <xdr:colOff>342900</xdr:colOff>
          <xdr:row>32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31</xdr:row>
          <xdr:rowOff>142875</xdr:rowOff>
        </xdr:from>
        <xdr:to>
          <xdr:col>1</xdr:col>
          <xdr:colOff>342900</xdr:colOff>
          <xdr:row>33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32</xdr:row>
          <xdr:rowOff>142875</xdr:rowOff>
        </xdr:from>
        <xdr:to>
          <xdr:col>1</xdr:col>
          <xdr:colOff>342900</xdr:colOff>
          <xdr:row>34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33</xdr:row>
          <xdr:rowOff>142875</xdr:rowOff>
        </xdr:from>
        <xdr:to>
          <xdr:col>1</xdr:col>
          <xdr:colOff>342900</xdr:colOff>
          <xdr:row>35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34</xdr:row>
          <xdr:rowOff>142875</xdr:rowOff>
        </xdr:from>
        <xdr:to>
          <xdr:col>1</xdr:col>
          <xdr:colOff>342900</xdr:colOff>
          <xdr:row>36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35</xdr:row>
          <xdr:rowOff>142875</xdr:rowOff>
        </xdr:from>
        <xdr:to>
          <xdr:col>1</xdr:col>
          <xdr:colOff>342900</xdr:colOff>
          <xdr:row>37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36</xdr:row>
          <xdr:rowOff>142875</xdr:rowOff>
        </xdr:from>
        <xdr:to>
          <xdr:col>1</xdr:col>
          <xdr:colOff>342900</xdr:colOff>
          <xdr:row>38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37</xdr:row>
          <xdr:rowOff>142875</xdr:rowOff>
        </xdr:from>
        <xdr:to>
          <xdr:col>1</xdr:col>
          <xdr:colOff>342900</xdr:colOff>
          <xdr:row>39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38</xdr:row>
          <xdr:rowOff>142875</xdr:rowOff>
        </xdr:from>
        <xdr:to>
          <xdr:col>1</xdr:col>
          <xdr:colOff>342900</xdr:colOff>
          <xdr:row>40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39</xdr:row>
          <xdr:rowOff>142875</xdr:rowOff>
        </xdr:from>
        <xdr:to>
          <xdr:col>1</xdr:col>
          <xdr:colOff>342900</xdr:colOff>
          <xdr:row>41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40</xdr:row>
          <xdr:rowOff>142875</xdr:rowOff>
        </xdr:from>
        <xdr:to>
          <xdr:col>1</xdr:col>
          <xdr:colOff>342900</xdr:colOff>
          <xdr:row>42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41</xdr:row>
          <xdr:rowOff>142875</xdr:rowOff>
        </xdr:from>
        <xdr:to>
          <xdr:col>1</xdr:col>
          <xdr:colOff>342900</xdr:colOff>
          <xdr:row>43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42</xdr:row>
          <xdr:rowOff>142875</xdr:rowOff>
        </xdr:from>
        <xdr:to>
          <xdr:col>1</xdr:col>
          <xdr:colOff>342900</xdr:colOff>
          <xdr:row>44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43</xdr:row>
          <xdr:rowOff>142875</xdr:rowOff>
        </xdr:from>
        <xdr:to>
          <xdr:col>1</xdr:col>
          <xdr:colOff>342900</xdr:colOff>
          <xdr:row>45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44</xdr:row>
          <xdr:rowOff>142875</xdr:rowOff>
        </xdr:from>
        <xdr:to>
          <xdr:col>1</xdr:col>
          <xdr:colOff>342900</xdr:colOff>
          <xdr:row>46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45</xdr:row>
          <xdr:rowOff>142875</xdr:rowOff>
        </xdr:from>
        <xdr:to>
          <xdr:col>1</xdr:col>
          <xdr:colOff>342900</xdr:colOff>
          <xdr:row>47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46</xdr:row>
          <xdr:rowOff>142875</xdr:rowOff>
        </xdr:from>
        <xdr:to>
          <xdr:col>1</xdr:col>
          <xdr:colOff>342900</xdr:colOff>
          <xdr:row>48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47</xdr:row>
          <xdr:rowOff>142875</xdr:rowOff>
        </xdr:from>
        <xdr:to>
          <xdr:col>1</xdr:col>
          <xdr:colOff>342900</xdr:colOff>
          <xdr:row>49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15</xdr:row>
          <xdr:rowOff>142875</xdr:rowOff>
        </xdr:from>
        <xdr:to>
          <xdr:col>1</xdr:col>
          <xdr:colOff>342900</xdr:colOff>
          <xdr:row>17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16</xdr:row>
          <xdr:rowOff>142875</xdr:rowOff>
        </xdr:from>
        <xdr:to>
          <xdr:col>1</xdr:col>
          <xdr:colOff>342900</xdr:colOff>
          <xdr:row>18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18</xdr:row>
          <xdr:rowOff>142875</xdr:rowOff>
        </xdr:from>
        <xdr:to>
          <xdr:col>1</xdr:col>
          <xdr:colOff>342900</xdr:colOff>
          <xdr:row>20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19</xdr:row>
          <xdr:rowOff>142875</xdr:rowOff>
        </xdr:from>
        <xdr:to>
          <xdr:col>1</xdr:col>
          <xdr:colOff>342900</xdr:colOff>
          <xdr:row>21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20</xdr:row>
          <xdr:rowOff>142875</xdr:rowOff>
        </xdr:from>
        <xdr:to>
          <xdr:col>1</xdr:col>
          <xdr:colOff>342900</xdr:colOff>
          <xdr:row>22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21</xdr:row>
          <xdr:rowOff>142875</xdr:rowOff>
        </xdr:from>
        <xdr:to>
          <xdr:col>1</xdr:col>
          <xdr:colOff>342900</xdr:colOff>
          <xdr:row>23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22</xdr:row>
          <xdr:rowOff>142875</xdr:rowOff>
        </xdr:from>
        <xdr:to>
          <xdr:col>1</xdr:col>
          <xdr:colOff>342900</xdr:colOff>
          <xdr:row>24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23</xdr:row>
          <xdr:rowOff>142875</xdr:rowOff>
        </xdr:from>
        <xdr:to>
          <xdr:col>1</xdr:col>
          <xdr:colOff>342900</xdr:colOff>
          <xdr:row>25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24</xdr:row>
          <xdr:rowOff>142875</xdr:rowOff>
        </xdr:from>
        <xdr:to>
          <xdr:col>1</xdr:col>
          <xdr:colOff>342900</xdr:colOff>
          <xdr:row>26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25</xdr:row>
          <xdr:rowOff>142875</xdr:rowOff>
        </xdr:from>
        <xdr:to>
          <xdr:col>1</xdr:col>
          <xdr:colOff>342900</xdr:colOff>
          <xdr:row>27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26</xdr:row>
          <xdr:rowOff>142875</xdr:rowOff>
        </xdr:from>
        <xdr:to>
          <xdr:col>1</xdr:col>
          <xdr:colOff>342900</xdr:colOff>
          <xdr:row>28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27</xdr:row>
          <xdr:rowOff>142875</xdr:rowOff>
        </xdr:from>
        <xdr:to>
          <xdr:col>1</xdr:col>
          <xdr:colOff>342900</xdr:colOff>
          <xdr:row>29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28</xdr:row>
          <xdr:rowOff>142875</xdr:rowOff>
        </xdr:from>
        <xdr:to>
          <xdr:col>1</xdr:col>
          <xdr:colOff>342900</xdr:colOff>
          <xdr:row>30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29</xdr:row>
          <xdr:rowOff>142875</xdr:rowOff>
        </xdr:from>
        <xdr:to>
          <xdr:col>1</xdr:col>
          <xdr:colOff>342900</xdr:colOff>
          <xdr:row>31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30</xdr:row>
          <xdr:rowOff>142875</xdr:rowOff>
        </xdr:from>
        <xdr:to>
          <xdr:col>1</xdr:col>
          <xdr:colOff>342900</xdr:colOff>
          <xdr:row>32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31</xdr:row>
          <xdr:rowOff>142875</xdr:rowOff>
        </xdr:from>
        <xdr:to>
          <xdr:col>1</xdr:col>
          <xdr:colOff>342900</xdr:colOff>
          <xdr:row>33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32</xdr:row>
          <xdr:rowOff>142875</xdr:rowOff>
        </xdr:from>
        <xdr:to>
          <xdr:col>1</xdr:col>
          <xdr:colOff>342900</xdr:colOff>
          <xdr:row>34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33</xdr:row>
          <xdr:rowOff>142875</xdr:rowOff>
        </xdr:from>
        <xdr:to>
          <xdr:col>1</xdr:col>
          <xdr:colOff>342900</xdr:colOff>
          <xdr:row>35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34</xdr:row>
          <xdr:rowOff>142875</xdr:rowOff>
        </xdr:from>
        <xdr:to>
          <xdr:col>1</xdr:col>
          <xdr:colOff>342900</xdr:colOff>
          <xdr:row>36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35</xdr:row>
          <xdr:rowOff>142875</xdr:rowOff>
        </xdr:from>
        <xdr:to>
          <xdr:col>1</xdr:col>
          <xdr:colOff>342900</xdr:colOff>
          <xdr:row>37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36</xdr:row>
          <xdr:rowOff>142875</xdr:rowOff>
        </xdr:from>
        <xdr:to>
          <xdr:col>1</xdr:col>
          <xdr:colOff>342900</xdr:colOff>
          <xdr:row>38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37</xdr:row>
          <xdr:rowOff>142875</xdr:rowOff>
        </xdr:from>
        <xdr:to>
          <xdr:col>1</xdr:col>
          <xdr:colOff>342900</xdr:colOff>
          <xdr:row>39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38</xdr:row>
          <xdr:rowOff>142875</xdr:rowOff>
        </xdr:from>
        <xdr:to>
          <xdr:col>1</xdr:col>
          <xdr:colOff>342900</xdr:colOff>
          <xdr:row>40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39</xdr:row>
          <xdr:rowOff>142875</xdr:rowOff>
        </xdr:from>
        <xdr:to>
          <xdr:col>1</xdr:col>
          <xdr:colOff>342900</xdr:colOff>
          <xdr:row>41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40</xdr:row>
          <xdr:rowOff>142875</xdr:rowOff>
        </xdr:from>
        <xdr:to>
          <xdr:col>1</xdr:col>
          <xdr:colOff>342900</xdr:colOff>
          <xdr:row>42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41</xdr:row>
          <xdr:rowOff>142875</xdr:rowOff>
        </xdr:from>
        <xdr:to>
          <xdr:col>1</xdr:col>
          <xdr:colOff>342900</xdr:colOff>
          <xdr:row>43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42</xdr:row>
          <xdr:rowOff>142875</xdr:rowOff>
        </xdr:from>
        <xdr:to>
          <xdr:col>1</xdr:col>
          <xdr:colOff>342900</xdr:colOff>
          <xdr:row>44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43</xdr:row>
          <xdr:rowOff>142875</xdr:rowOff>
        </xdr:from>
        <xdr:to>
          <xdr:col>1</xdr:col>
          <xdr:colOff>342900</xdr:colOff>
          <xdr:row>45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44</xdr:row>
          <xdr:rowOff>142875</xdr:rowOff>
        </xdr:from>
        <xdr:to>
          <xdr:col>1</xdr:col>
          <xdr:colOff>342900</xdr:colOff>
          <xdr:row>46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45</xdr:row>
          <xdr:rowOff>142875</xdr:rowOff>
        </xdr:from>
        <xdr:to>
          <xdr:col>1</xdr:col>
          <xdr:colOff>342900</xdr:colOff>
          <xdr:row>47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46</xdr:row>
          <xdr:rowOff>142875</xdr:rowOff>
        </xdr:from>
        <xdr:to>
          <xdr:col>1</xdr:col>
          <xdr:colOff>342900</xdr:colOff>
          <xdr:row>48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47</xdr:row>
          <xdr:rowOff>142875</xdr:rowOff>
        </xdr:from>
        <xdr:to>
          <xdr:col>1</xdr:col>
          <xdr:colOff>342900</xdr:colOff>
          <xdr:row>49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15</xdr:row>
          <xdr:rowOff>142875</xdr:rowOff>
        </xdr:from>
        <xdr:to>
          <xdr:col>1</xdr:col>
          <xdr:colOff>342900</xdr:colOff>
          <xdr:row>17</xdr:row>
          <xdr:rowOff>19050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16</xdr:row>
          <xdr:rowOff>142875</xdr:rowOff>
        </xdr:from>
        <xdr:to>
          <xdr:col>1</xdr:col>
          <xdr:colOff>342900</xdr:colOff>
          <xdr:row>18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18</xdr:row>
          <xdr:rowOff>142875</xdr:rowOff>
        </xdr:from>
        <xdr:to>
          <xdr:col>1</xdr:col>
          <xdr:colOff>342900</xdr:colOff>
          <xdr:row>20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19</xdr:row>
          <xdr:rowOff>142875</xdr:rowOff>
        </xdr:from>
        <xdr:to>
          <xdr:col>1</xdr:col>
          <xdr:colOff>342900</xdr:colOff>
          <xdr:row>21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20</xdr:row>
          <xdr:rowOff>142875</xdr:rowOff>
        </xdr:from>
        <xdr:to>
          <xdr:col>1</xdr:col>
          <xdr:colOff>342900</xdr:colOff>
          <xdr:row>22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21</xdr:row>
          <xdr:rowOff>142875</xdr:rowOff>
        </xdr:from>
        <xdr:to>
          <xdr:col>1</xdr:col>
          <xdr:colOff>342900</xdr:colOff>
          <xdr:row>23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22</xdr:row>
          <xdr:rowOff>142875</xdr:rowOff>
        </xdr:from>
        <xdr:to>
          <xdr:col>1</xdr:col>
          <xdr:colOff>342900</xdr:colOff>
          <xdr:row>24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23</xdr:row>
          <xdr:rowOff>142875</xdr:rowOff>
        </xdr:from>
        <xdr:to>
          <xdr:col>1</xdr:col>
          <xdr:colOff>342900</xdr:colOff>
          <xdr:row>25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24</xdr:row>
          <xdr:rowOff>142875</xdr:rowOff>
        </xdr:from>
        <xdr:to>
          <xdr:col>1</xdr:col>
          <xdr:colOff>342900</xdr:colOff>
          <xdr:row>26</xdr:row>
          <xdr:rowOff>19050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25</xdr:row>
          <xdr:rowOff>142875</xdr:rowOff>
        </xdr:from>
        <xdr:to>
          <xdr:col>1</xdr:col>
          <xdr:colOff>342900</xdr:colOff>
          <xdr:row>27</xdr:row>
          <xdr:rowOff>19050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26</xdr:row>
          <xdr:rowOff>142875</xdr:rowOff>
        </xdr:from>
        <xdr:to>
          <xdr:col>1</xdr:col>
          <xdr:colOff>342900</xdr:colOff>
          <xdr:row>28</xdr:row>
          <xdr:rowOff>19050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27</xdr:row>
          <xdr:rowOff>142875</xdr:rowOff>
        </xdr:from>
        <xdr:to>
          <xdr:col>1</xdr:col>
          <xdr:colOff>342900</xdr:colOff>
          <xdr:row>29</xdr:row>
          <xdr:rowOff>19050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28</xdr:row>
          <xdr:rowOff>142875</xdr:rowOff>
        </xdr:from>
        <xdr:to>
          <xdr:col>1</xdr:col>
          <xdr:colOff>342900</xdr:colOff>
          <xdr:row>30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29</xdr:row>
          <xdr:rowOff>142875</xdr:rowOff>
        </xdr:from>
        <xdr:to>
          <xdr:col>1</xdr:col>
          <xdr:colOff>342900</xdr:colOff>
          <xdr:row>31</xdr:row>
          <xdr:rowOff>19050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30</xdr:row>
          <xdr:rowOff>142875</xdr:rowOff>
        </xdr:from>
        <xdr:to>
          <xdr:col>1</xdr:col>
          <xdr:colOff>342900</xdr:colOff>
          <xdr:row>32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31</xdr:row>
          <xdr:rowOff>142875</xdr:rowOff>
        </xdr:from>
        <xdr:to>
          <xdr:col>1</xdr:col>
          <xdr:colOff>342900</xdr:colOff>
          <xdr:row>33</xdr:row>
          <xdr:rowOff>19050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32</xdr:row>
          <xdr:rowOff>142875</xdr:rowOff>
        </xdr:from>
        <xdr:to>
          <xdr:col>1</xdr:col>
          <xdr:colOff>342900</xdr:colOff>
          <xdr:row>34</xdr:row>
          <xdr:rowOff>19050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33</xdr:row>
          <xdr:rowOff>142875</xdr:rowOff>
        </xdr:from>
        <xdr:to>
          <xdr:col>1</xdr:col>
          <xdr:colOff>342900</xdr:colOff>
          <xdr:row>35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34</xdr:row>
          <xdr:rowOff>142875</xdr:rowOff>
        </xdr:from>
        <xdr:to>
          <xdr:col>1</xdr:col>
          <xdr:colOff>342900</xdr:colOff>
          <xdr:row>36</xdr:row>
          <xdr:rowOff>19050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35</xdr:row>
          <xdr:rowOff>142875</xdr:rowOff>
        </xdr:from>
        <xdr:to>
          <xdr:col>1</xdr:col>
          <xdr:colOff>342900</xdr:colOff>
          <xdr:row>37</xdr:row>
          <xdr:rowOff>19050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36</xdr:row>
          <xdr:rowOff>142875</xdr:rowOff>
        </xdr:from>
        <xdr:to>
          <xdr:col>1</xdr:col>
          <xdr:colOff>342900</xdr:colOff>
          <xdr:row>38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37</xdr:row>
          <xdr:rowOff>142875</xdr:rowOff>
        </xdr:from>
        <xdr:to>
          <xdr:col>1</xdr:col>
          <xdr:colOff>342900</xdr:colOff>
          <xdr:row>39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38</xdr:row>
          <xdr:rowOff>142875</xdr:rowOff>
        </xdr:from>
        <xdr:to>
          <xdr:col>1</xdr:col>
          <xdr:colOff>342900</xdr:colOff>
          <xdr:row>40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39</xdr:row>
          <xdr:rowOff>142875</xdr:rowOff>
        </xdr:from>
        <xdr:to>
          <xdr:col>1</xdr:col>
          <xdr:colOff>342900</xdr:colOff>
          <xdr:row>41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40</xdr:row>
          <xdr:rowOff>142875</xdr:rowOff>
        </xdr:from>
        <xdr:to>
          <xdr:col>1</xdr:col>
          <xdr:colOff>342900</xdr:colOff>
          <xdr:row>42</xdr:row>
          <xdr:rowOff>19050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41</xdr:row>
          <xdr:rowOff>142875</xdr:rowOff>
        </xdr:from>
        <xdr:to>
          <xdr:col>1</xdr:col>
          <xdr:colOff>342900</xdr:colOff>
          <xdr:row>43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42</xdr:row>
          <xdr:rowOff>142875</xdr:rowOff>
        </xdr:from>
        <xdr:to>
          <xdr:col>1</xdr:col>
          <xdr:colOff>342900</xdr:colOff>
          <xdr:row>44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43</xdr:row>
          <xdr:rowOff>142875</xdr:rowOff>
        </xdr:from>
        <xdr:to>
          <xdr:col>1</xdr:col>
          <xdr:colOff>342900</xdr:colOff>
          <xdr:row>45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44</xdr:row>
          <xdr:rowOff>142875</xdr:rowOff>
        </xdr:from>
        <xdr:to>
          <xdr:col>1</xdr:col>
          <xdr:colOff>342900</xdr:colOff>
          <xdr:row>46</xdr:row>
          <xdr:rowOff>19050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45</xdr:row>
          <xdr:rowOff>142875</xdr:rowOff>
        </xdr:from>
        <xdr:to>
          <xdr:col>1</xdr:col>
          <xdr:colOff>342900</xdr:colOff>
          <xdr:row>47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46</xdr:row>
          <xdr:rowOff>142875</xdr:rowOff>
        </xdr:from>
        <xdr:to>
          <xdr:col>1</xdr:col>
          <xdr:colOff>342900</xdr:colOff>
          <xdr:row>48</xdr:row>
          <xdr:rowOff>19050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47</xdr:row>
          <xdr:rowOff>142875</xdr:rowOff>
        </xdr:from>
        <xdr:to>
          <xdr:col>1</xdr:col>
          <xdr:colOff>342900</xdr:colOff>
          <xdr:row>49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180974</xdr:rowOff>
    </xdr:from>
    <xdr:to>
      <xdr:col>16</xdr:col>
      <xdr:colOff>447675</xdr:colOff>
      <xdr:row>4</xdr:row>
      <xdr:rowOff>182878</xdr:rowOff>
    </xdr:to>
    <xdr:pic>
      <xdr:nvPicPr>
        <xdr:cNvPr id="2" name="Picture 1" descr="Iowa DOT logo_horizontal with tagline_color gradient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6225" y="180974"/>
          <a:ext cx="3181350" cy="781049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14</xdr:row>
          <xdr:rowOff>142875</xdr:rowOff>
        </xdr:from>
        <xdr:to>
          <xdr:col>1</xdr:col>
          <xdr:colOff>342900</xdr:colOff>
          <xdr:row>16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15</xdr:row>
          <xdr:rowOff>142875</xdr:rowOff>
        </xdr:from>
        <xdr:to>
          <xdr:col>1</xdr:col>
          <xdr:colOff>342900</xdr:colOff>
          <xdr:row>17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16</xdr:row>
          <xdr:rowOff>142875</xdr:rowOff>
        </xdr:from>
        <xdr:to>
          <xdr:col>1</xdr:col>
          <xdr:colOff>342900</xdr:colOff>
          <xdr:row>18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18</xdr:row>
          <xdr:rowOff>142875</xdr:rowOff>
        </xdr:from>
        <xdr:to>
          <xdr:col>1</xdr:col>
          <xdr:colOff>342900</xdr:colOff>
          <xdr:row>20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19</xdr:row>
          <xdr:rowOff>142875</xdr:rowOff>
        </xdr:from>
        <xdr:to>
          <xdr:col>1</xdr:col>
          <xdr:colOff>342900</xdr:colOff>
          <xdr:row>21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20</xdr:row>
          <xdr:rowOff>142875</xdr:rowOff>
        </xdr:from>
        <xdr:to>
          <xdr:col>1</xdr:col>
          <xdr:colOff>342900</xdr:colOff>
          <xdr:row>22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21</xdr:row>
          <xdr:rowOff>142875</xdr:rowOff>
        </xdr:from>
        <xdr:to>
          <xdr:col>1</xdr:col>
          <xdr:colOff>342900</xdr:colOff>
          <xdr:row>23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22</xdr:row>
          <xdr:rowOff>142875</xdr:rowOff>
        </xdr:from>
        <xdr:to>
          <xdr:col>1</xdr:col>
          <xdr:colOff>342900</xdr:colOff>
          <xdr:row>24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23</xdr:row>
          <xdr:rowOff>142875</xdr:rowOff>
        </xdr:from>
        <xdr:to>
          <xdr:col>1</xdr:col>
          <xdr:colOff>342900</xdr:colOff>
          <xdr:row>25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24</xdr:row>
          <xdr:rowOff>142875</xdr:rowOff>
        </xdr:from>
        <xdr:to>
          <xdr:col>1</xdr:col>
          <xdr:colOff>342900</xdr:colOff>
          <xdr:row>26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25</xdr:row>
          <xdr:rowOff>142875</xdr:rowOff>
        </xdr:from>
        <xdr:to>
          <xdr:col>1</xdr:col>
          <xdr:colOff>342900</xdr:colOff>
          <xdr:row>27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26</xdr:row>
          <xdr:rowOff>142875</xdr:rowOff>
        </xdr:from>
        <xdr:to>
          <xdr:col>1</xdr:col>
          <xdr:colOff>342900</xdr:colOff>
          <xdr:row>28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27</xdr:row>
          <xdr:rowOff>142875</xdr:rowOff>
        </xdr:from>
        <xdr:to>
          <xdr:col>1</xdr:col>
          <xdr:colOff>342900</xdr:colOff>
          <xdr:row>29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28</xdr:row>
          <xdr:rowOff>142875</xdr:rowOff>
        </xdr:from>
        <xdr:to>
          <xdr:col>1</xdr:col>
          <xdr:colOff>342900</xdr:colOff>
          <xdr:row>30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29</xdr:row>
          <xdr:rowOff>142875</xdr:rowOff>
        </xdr:from>
        <xdr:to>
          <xdr:col>1</xdr:col>
          <xdr:colOff>342900</xdr:colOff>
          <xdr:row>31</xdr:row>
          <xdr:rowOff>19050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30</xdr:row>
          <xdr:rowOff>142875</xdr:rowOff>
        </xdr:from>
        <xdr:to>
          <xdr:col>1</xdr:col>
          <xdr:colOff>342900</xdr:colOff>
          <xdr:row>32</xdr:row>
          <xdr:rowOff>19050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31</xdr:row>
          <xdr:rowOff>142875</xdr:rowOff>
        </xdr:from>
        <xdr:to>
          <xdr:col>1</xdr:col>
          <xdr:colOff>342900</xdr:colOff>
          <xdr:row>33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32</xdr:row>
          <xdr:rowOff>142875</xdr:rowOff>
        </xdr:from>
        <xdr:to>
          <xdr:col>1</xdr:col>
          <xdr:colOff>342900</xdr:colOff>
          <xdr:row>34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33</xdr:row>
          <xdr:rowOff>142875</xdr:rowOff>
        </xdr:from>
        <xdr:to>
          <xdr:col>1</xdr:col>
          <xdr:colOff>342900</xdr:colOff>
          <xdr:row>35</xdr:row>
          <xdr:rowOff>19050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34</xdr:row>
          <xdr:rowOff>142875</xdr:rowOff>
        </xdr:from>
        <xdr:to>
          <xdr:col>1</xdr:col>
          <xdr:colOff>342900</xdr:colOff>
          <xdr:row>36</xdr:row>
          <xdr:rowOff>19050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35</xdr:row>
          <xdr:rowOff>142875</xdr:rowOff>
        </xdr:from>
        <xdr:to>
          <xdr:col>1</xdr:col>
          <xdr:colOff>342900</xdr:colOff>
          <xdr:row>37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36</xdr:row>
          <xdr:rowOff>142875</xdr:rowOff>
        </xdr:from>
        <xdr:to>
          <xdr:col>1</xdr:col>
          <xdr:colOff>342900</xdr:colOff>
          <xdr:row>38</xdr:row>
          <xdr:rowOff>19050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37</xdr:row>
          <xdr:rowOff>142875</xdr:rowOff>
        </xdr:from>
        <xdr:to>
          <xdr:col>1</xdr:col>
          <xdr:colOff>342900</xdr:colOff>
          <xdr:row>39</xdr:row>
          <xdr:rowOff>19050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38</xdr:row>
          <xdr:rowOff>142875</xdr:rowOff>
        </xdr:from>
        <xdr:to>
          <xdr:col>1</xdr:col>
          <xdr:colOff>342900</xdr:colOff>
          <xdr:row>40</xdr:row>
          <xdr:rowOff>19050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39</xdr:row>
          <xdr:rowOff>142875</xdr:rowOff>
        </xdr:from>
        <xdr:to>
          <xdr:col>1</xdr:col>
          <xdr:colOff>342900</xdr:colOff>
          <xdr:row>41</xdr:row>
          <xdr:rowOff>19050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40</xdr:row>
          <xdr:rowOff>142875</xdr:rowOff>
        </xdr:from>
        <xdr:to>
          <xdr:col>1</xdr:col>
          <xdr:colOff>342900</xdr:colOff>
          <xdr:row>42</xdr:row>
          <xdr:rowOff>19050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41</xdr:row>
          <xdr:rowOff>142875</xdr:rowOff>
        </xdr:from>
        <xdr:to>
          <xdr:col>1</xdr:col>
          <xdr:colOff>342900</xdr:colOff>
          <xdr:row>43</xdr:row>
          <xdr:rowOff>19050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42</xdr:row>
          <xdr:rowOff>142875</xdr:rowOff>
        </xdr:from>
        <xdr:to>
          <xdr:col>1</xdr:col>
          <xdr:colOff>342900</xdr:colOff>
          <xdr:row>44</xdr:row>
          <xdr:rowOff>19050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43</xdr:row>
          <xdr:rowOff>142875</xdr:rowOff>
        </xdr:from>
        <xdr:to>
          <xdr:col>1</xdr:col>
          <xdr:colOff>342900</xdr:colOff>
          <xdr:row>45</xdr:row>
          <xdr:rowOff>19050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44</xdr:row>
          <xdr:rowOff>142875</xdr:rowOff>
        </xdr:from>
        <xdr:to>
          <xdr:col>1</xdr:col>
          <xdr:colOff>342900</xdr:colOff>
          <xdr:row>46</xdr:row>
          <xdr:rowOff>19050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45</xdr:row>
          <xdr:rowOff>142875</xdr:rowOff>
        </xdr:from>
        <xdr:to>
          <xdr:col>1</xdr:col>
          <xdr:colOff>342900</xdr:colOff>
          <xdr:row>47</xdr:row>
          <xdr:rowOff>19050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46</xdr:row>
          <xdr:rowOff>142875</xdr:rowOff>
        </xdr:from>
        <xdr:to>
          <xdr:col>1</xdr:col>
          <xdr:colOff>342900</xdr:colOff>
          <xdr:row>48</xdr:row>
          <xdr:rowOff>19050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47</xdr:row>
          <xdr:rowOff>142875</xdr:rowOff>
        </xdr:from>
        <xdr:to>
          <xdr:col>1</xdr:col>
          <xdr:colOff>342900</xdr:colOff>
          <xdr:row>49</xdr:row>
          <xdr:rowOff>19050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15</xdr:row>
          <xdr:rowOff>142875</xdr:rowOff>
        </xdr:from>
        <xdr:to>
          <xdr:col>1</xdr:col>
          <xdr:colOff>342900</xdr:colOff>
          <xdr:row>17</xdr:row>
          <xdr:rowOff>19050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16</xdr:row>
          <xdr:rowOff>142875</xdr:rowOff>
        </xdr:from>
        <xdr:to>
          <xdr:col>1</xdr:col>
          <xdr:colOff>342900</xdr:colOff>
          <xdr:row>18</xdr:row>
          <xdr:rowOff>19050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18</xdr:row>
          <xdr:rowOff>142875</xdr:rowOff>
        </xdr:from>
        <xdr:to>
          <xdr:col>1</xdr:col>
          <xdr:colOff>342900</xdr:colOff>
          <xdr:row>20</xdr:row>
          <xdr:rowOff>19050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19</xdr:row>
          <xdr:rowOff>142875</xdr:rowOff>
        </xdr:from>
        <xdr:to>
          <xdr:col>1</xdr:col>
          <xdr:colOff>342900</xdr:colOff>
          <xdr:row>21</xdr:row>
          <xdr:rowOff>19050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20</xdr:row>
          <xdr:rowOff>142875</xdr:rowOff>
        </xdr:from>
        <xdr:to>
          <xdr:col>1</xdr:col>
          <xdr:colOff>342900</xdr:colOff>
          <xdr:row>22</xdr:row>
          <xdr:rowOff>19050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21</xdr:row>
          <xdr:rowOff>142875</xdr:rowOff>
        </xdr:from>
        <xdr:to>
          <xdr:col>1</xdr:col>
          <xdr:colOff>342900</xdr:colOff>
          <xdr:row>23</xdr:row>
          <xdr:rowOff>19050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22</xdr:row>
          <xdr:rowOff>142875</xdr:rowOff>
        </xdr:from>
        <xdr:to>
          <xdr:col>1</xdr:col>
          <xdr:colOff>342900</xdr:colOff>
          <xdr:row>24</xdr:row>
          <xdr:rowOff>19050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23</xdr:row>
          <xdr:rowOff>142875</xdr:rowOff>
        </xdr:from>
        <xdr:to>
          <xdr:col>1</xdr:col>
          <xdr:colOff>342900</xdr:colOff>
          <xdr:row>25</xdr:row>
          <xdr:rowOff>19050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24</xdr:row>
          <xdr:rowOff>142875</xdr:rowOff>
        </xdr:from>
        <xdr:to>
          <xdr:col>1</xdr:col>
          <xdr:colOff>342900</xdr:colOff>
          <xdr:row>26</xdr:row>
          <xdr:rowOff>19050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25</xdr:row>
          <xdr:rowOff>142875</xdr:rowOff>
        </xdr:from>
        <xdr:to>
          <xdr:col>1</xdr:col>
          <xdr:colOff>342900</xdr:colOff>
          <xdr:row>27</xdr:row>
          <xdr:rowOff>19050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26</xdr:row>
          <xdr:rowOff>142875</xdr:rowOff>
        </xdr:from>
        <xdr:to>
          <xdr:col>1</xdr:col>
          <xdr:colOff>342900</xdr:colOff>
          <xdr:row>28</xdr:row>
          <xdr:rowOff>19050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27</xdr:row>
          <xdr:rowOff>142875</xdr:rowOff>
        </xdr:from>
        <xdr:to>
          <xdr:col>1</xdr:col>
          <xdr:colOff>342900</xdr:colOff>
          <xdr:row>29</xdr:row>
          <xdr:rowOff>19050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28</xdr:row>
          <xdr:rowOff>142875</xdr:rowOff>
        </xdr:from>
        <xdr:to>
          <xdr:col>1</xdr:col>
          <xdr:colOff>342900</xdr:colOff>
          <xdr:row>30</xdr:row>
          <xdr:rowOff>19050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29</xdr:row>
          <xdr:rowOff>142875</xdr:rowOff>
        </xdr:from>
        <xdr:to>
          <xdr:col>1</xdr:col>
          <xdr:colOff>342900</xdr:colOff>
          <xdr:row>31</xdr:row>
          <xdr:rowOff>19050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30</xdr:row>
          <xdr:rowOff>142875</xdr:rowOff>
        </xdr:from>
        <xdr:to>
          <xdr:col>1</xdr:col>
          <xdr:colOff>342900</xdr:colOff>
          <xdr:row>32</xdr:row>
          <xdr:rowOff>19050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31</xdr:row>
          <xdr:rowOff>142875</xdr:rowOff>
        </xdr:from>
        <xdr:to>
          <xdr:col>1</xdr:col>
          <xdr:colOff>342900</xdr:colOff>
          <xdr:row>33</xdr:row>
          <xdr:rowOff>19050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32</xdr:row>
          <xdr:rowOff>142875</xdr:rowOff>
        </xdr:from>
        <xdr:to>
          <xdr:col>1</xdr:col>
          <xdr:colOff>342900</xdr:colOff>
          <xdr:row>34</xdr:row>
          <xdr:rowOff>19050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33</xdr:row>
          <xdr:rowOff>142875</xdr:rowOff>
        </xdr:from>
        <xdr:to>
          <xdr:col>1</xdr:col>
          <xdr:colOff>342900</xdr:colOff>
          <xdr:row>35</xdr:row>
          <xdr:rowOff>19050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34</xdr:row>
          <xdr:rowOff>142875</xdr:rowOff>
        </xdr:from>
        <xdr:to>
          <xdr:col>1</xdr:col>
          <xdr:colOff>342900</xdr:colOff>
          <xdr:row>36</xdr:row>
          <xdr:rowOff>19050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35</xdr:row>
          <xdr:rowOff>142875</xdr:rowOff>
        </xdr:from>
        <xdr:to>
          <xdr:col>1</xdr:col>
          <xdr:colOff>342900</xdr:colOff>
          <xdr:row>37</xdr:row>
          <xdr:rowOff>19050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36</xdr:row>
          <xdr:rowOff>142875</xdr:rowOff>
        </xdr:from>
        <xdr:to>
          <xdr:col>1</xdr:col>
          <xdr:colOff>342900</xdr:colOff>
          <xdr:row>38</xdr:row>
          <xdr:rowOff>19050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37</xdr:row>
          <xdr:rowOff>142875</xdr:rowOff>
        </xdr:from>
        <xdr:to>
          <xdr:col>1</xdr:col>
          <xdr:colOff>342900</xdr:colOff>
          <xdr:row>39</xdr:row>
          <xdr:rowOff>19050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38</xdr:row>
          <xdr:rowOff>142875</xdr:rowOff>
        </xdr:from>
        <xdr:to>
          <xdr:col>1</xdr:col>
          <xdr:colOff>342900</xdr:colOff>
          <xdr:row>40</xdr:row>
          <xdr:rowOff>19050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39</xdr:row>
          <xdr:rowOff>142875</xdr:rowOff>
        </xdr:from>
        <xdr:to>
          <xdr:col>1</xdr:col>
          <xdr:colOff>342900</xdr:colOff>
          <xdr:row>41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40</xdr:row>
          <xdr:rowOff>142875</xdr:rowOff>
        </xdr:from>
        <xdr:to>
          <xdr:col>1</xdr:col>
          <xdr:colOff>342900</xdr:colOff>
          <xdr:row>42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41</xdr:row>
          <xdr:rowOff>142875</xdr:rowOff>
        </xdr:from>
        <xdr:to>
          <xdr:col>1</xdr:col>
          <xdr:colOff>342900</xdr:colOff>
          <xdr:row>43</xdr:row>
          <xdr:rowOff>19050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42</xdr:row>
          <xdr:rowOff>142875</xdr:rowOff>
        </xdr:from>
        <xdr:to>
          <xdr:col>1</xdr:col>
          <xdr:colOff>342900</xdr:colOff>
          <xdr:row>44</xdr:row>
          <xdr:rowOff>19050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43</xdr:row>
          <xdr:rowOff>142875</xdr:rowOff>
        </xdr:from>
        <xdr:to>
          <xdr:col>1</xdr:col>
          <xdr:colOff>342900</xdr:colOff>
          <xdr:row>45</xdr:row>
          <xdr:rowOff>19050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44</xdr:row>
          <xdr:rowOff>142875</xdr:rowOff>
        </xdr:from>
        <xdr:to>
          <xdr:col>1</xdr:col>
          <xdr:colOff>342900</xdr:colOff>
          <xdr:row>46</xdr:row>
          <xdr:rowOff>19050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45</xdr:row>
          <xdr:rowOff>142875</xdr:rowOff>
        </xdr:from>
        <xdr:to>
          <xdr:col>1</xdr:col>
          <xdr:colOff>342900</xdr:colOff>
          <xdr:row>47</xdr:row>
          <xdr:rowOff>19050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46</xdr:row>
          <xdr:rowOff>142875</xdr:rowOff>
        </xdr:from>
        <xdr:to>
          <xdr:col>1</xdr:col>
          <xdr:colOff>342900</xdr:colOff>
          <xdr:row>48</xdr:row>
          <xdr:rowOff>19050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47</xdr:row>
          <xdr:rowOff>142875</xdr:rowOff>
        </xdr:from>
        <xdr:to>
          <xdr:col>1</xdr:col>
          <xdr:colOff>342900</xdr:colOff>
          <xdr:row>49</xdr:row>
          <xdr:rowOff>19050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15</xdr:row>
          <xdr:rowOff>142875</xdr:rowOff>
        </xdr:from>
        <xdr:to>
          <xdr:col>1</xdr:col>
          <xdr:colOff>342900</xdr:colOff>
          <xdr:row>17</xdr:row>
          <xdr:rowOff>19050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16</xdr:row>
          <xdr:rowOff>142875</xdr:rowOff>
        </xdr:from>
        <xdr:to>
          <xdr:col>1</xdr:col>
          <xdr:colOff>342900</xdr:colOff>
          <xdr:row>18</xdr:row>
          <xdr:rowOff>19050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18</xdr:row>
          <xdr:rowOff>142875</xdr:rowOff>
        </xdr:from>
        <xdr:to>
          <xdr:col>1</xdr:col>
          <xdr:colOff>342900</xdr:colOff>
          <xdr:row>20</xdr:row>
          <xdr:rowOff>19050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19</xdr:row>
          <xdr:rowOff>142875</xdr:rowOff>
        </xdr:from>
        <xdr:to>
          <xdr:col>1</xdr:col>
          <xdr:colOff>342900</xdr:colOff>
          <xdr:row>21</xdr:row>
          <xdr:rowOff>19050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20</xdr:row>
          <xdr:rowOff>142875</xdr:rowOff>
        </xdr:from>
        <xdr:to>
          <xdr:col>1</xdr:col>
          <xdr:colOff>342900</xdr:colOff>
          <xdr:row>22</xdr:row>
          <xdr:rowOff>19050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21</xdr:row>
          <xdr:rowOff>142875</xdr:rowOff>
        </xdr:from>
        <xdr:to>
          <xdr:col>1</xdr:col>
          <xdr:colOff>342900</xdr:colOff>
          <xdr:row>23</xdr:row>
          <xdr:rowOff>19050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22</xdr:row>
          <xdr:rowOff>142875</xdr:rowOff>
        </xdr:from>
        <xdr:to>
          <xdr:col>1</xdr:col>
          <xdr:colOff>342900</xdr:colOff>
          <xdr:row>24</xdr:row>
          <xdr:rowOff>19050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23</xdr:row>
          <xdr:rowOff>142875</xdr:rowOff>
        </xdr:from>
        <xdr:to>
          <xdr:col>1</xdr:col>
          <xdr:colOff>342900</xdr:colOff>
          <xdr:row>25</xdr:row>
          <xdr:rowOff>19050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24</xdr:row>
          <xdr:rowOff>142875</xdr:rowOff>
        </xdr:from>
        <xdr:to>
          <xdr:col>1</xdr:col>
          <xdr:colOff>342900</xdr:colOff>
          <xdr:row>26</xdr:row>
          <xdr:rowOff>19050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25</xdr:row>
          <xdr:rowOff>142875</xdr:rowOff>
        </xdr:from>
        <xdr:to>
          <xdr:col>1</xdr:col>
          <xdr:colOff>342900</xdr:colOff>
          <xdr:row>27</xdr:row>
          <xdr:rowOff>19050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26</xdr:row>
          <xdr:rowOff>142875</xdr:rowOff>
        </xdr:from>
        <xdr:to>
          <xdr:col>1</xdr:col>
          <xdr:colOff>342900</xdr:colOff>
          <xdr:row>28</xdr:row>
          <xdr:rowOff>19050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27</xdr:row>
          <xdr:rowOff>142875</xdr:rowOff>
        </xdr:from>
        <xdr:to>
          <xdr:col>1</xdr:col>
          <xdr:colOff>342900</xdr:colOff>
          <xdr:row>29</xdr:row>
          <xdr:rowOff>19050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28</xdr:row>
          <xdr:rowOff>142875</xdr:rowOff>
        </xdr:from>
        <xdr:to>
          <xdr:col>1</xdr:col>
          <xdr:colOff>342900</xdr:colOff>
          <xdr:row>30</xdr:row>
          <xdr:rowOff>19050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29</xdr:row>
          <xdr:rowOff>142875</xdr:rowOff>
        </xdr:from>
        <xdr:to>
          <xdr:col>1</xdr:col>
          <xdr:colOff>342900</xdr:colOff>
          <xdr:row>31</xdr:row>
          <xdr:rowOff>19050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30</xdr:row>
          <xdr:rowOff>142875</xdr:rowOff>
        </xdr:from>
        <xdr:to>
          <xdr:col>1</xdr:col>
          <xdr:colOff>342900</xdr:colOff>
          <xdr:row>32</xdr:row>
          <xdr:rowOff>19050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31</xdr:row>
          <xdr:rowOff>142875</xdr:rowOff>
        </xdr:from>
        <xdr:to>
          <xdr:col>1</xdr:col>
          <xdr:colOff>342900</xdr:colOff>
          <xdr:row>33</xdr:row>
          <xdr:rowOff>19050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32</xdr:row>
          <xdr:rowOff>142875</xdr:rowOff>
        </xdr:from>
        <xdr:to>
          <xdr:col>1</xdr:col>
          <xdr:colOff>342900</xdr:colOff>
          <xdr:row>34</xdr:row>
          <xdr:rowOff>19050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33</xdr:row>
          <xdr:rowOff>142875</xdr:rowOff>
        </xdr:from>
        <xdr:to>
          <xdr:col>1</xdr:col>
          <xdr:colOff>342900</xdr:colOff>
          <xdr:row>35</xdr:row>
          <xdr:rowOff>19050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34</xdr:row>
          <xdr:rowOff>142875</xdr:rowOff>
        </xdr:from>
        <xdr:to>
          <xdr:col>1</xdr:col>
          <xdr:colOff>342900</xdr:colOff>
          <xdr:row>36</xdr:row>
          <xdr:rowOff>19050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35</xdr:row>
          <xdr:rowOff>142875</xdr:rowOff>
        </xdr:from>
        <xdr:to>
          <xdr:col>1</xdr:col>
          <xdr:colOff>342900</xdr:colOff>
          <xdr:row>37</xdr:row>
          <xdr:rowOff>19050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36</xdr:row>
          <xdr:rowOff>142875</xdr:rowOff>
        </xdr:from>
        <xdr:to>
          <xdr:col>1</xdr:col>
          <xdr:colOff>342900</xdr:colOff>
          <xdr:row>38</xdr:row>
          <xdr:rowOff>19050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37</xdr:row>
          <xdr:rowOff>142875</xdr:rowOff>
        </xdr:from>
        <xdr:to>
          <xdr:col>1</xdr:col>
          <xdr:colOff>342900</xdr:colOff>
          <xdr:row>39</xdr:row>
          <xdr:rowOff>19050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38</xdr:row>
          <xdr:rowOff>142875</xdr:rowOff>
        </xdr:from>
        <xdr:to>
          <xdr:col>1</xdr:col>
          <xdr:colOff>342900</xdr:colOff>
          <xdr:row>40</xdr:row>
          <xdr:rowOff>19050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39</xdr:row>
          <xdr:rowOff>142875</xdr:rowOff>
        </xdr:from>
        <xdr:to>
          <xdr:col>1</xdr:col>
          <xdr:colOff>342900</xdr:colOff>
          <xdr:row>41</xdr:row>
          <xdr:rowOff>19050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40</xdr:row>
          <xdr:rowOff>142875</xdr:rowOff>
        </xdr:from>
        <xdr:to>
          <xdr:col>1</xdr:col>
          <xdr:colOff>342900</xdr:colOff>
          <xdr:row>42</xdr:row>
          <xdr:rowOff>19050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41</xdr:row>
          <xdr:rowOff>142875</xdr:rowOff>
        </xdr:from>
        <xdr:to>
          <xdr:col>1</xdr:col>
          <xdr:colOff>342900</xdr:colOff>
          <xdr:row>43</xdr:row>
          <xdr:rowOff>19050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42</xdr:row>
          <xdr:rowOff>142875</xdr:rowOff>
        </xdr:from>
        <xdr:to>
          <xdr:col>1</xdr:col>
          <xdr:colOff>342900</xdr:colOff>
          <xdr:row>44</xdr:row>
          <xdr:rowOff>19050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43</xdr:row>
          <xdr:rowOff>142875</xdr:rowOff>
        </xdr:from>
        <xdr:to>
          <xdr:col>1</xdr:col>
          <xdr:colOff>342900</xdr:colOff>
          <xdr:row>45</xdr:row>
          <xdr:rowOff>19050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44</xdr:row>
          <xdr:rowOff>142875</xdr:rowOff>
        </xdr:from>
        <xdr:to>
          <xdr:col>1</xdr:col>
          <xdr:colOff>342900</xdr:colOff>
          <xdr:row>46</xdr:row>
          <xdr:rowOff>19050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45</xdr:row>
          <xdr:rowOff>142875</xdr:rowOff>
        </xdr:from>
        <xdr:to>
          <xdr:col>1</xdr:col>
          <xdr:colOff>342900</xdr:colOff>
          <xdr:row>47</xdr:row>
          <xdr:rowOff>19050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46</xdr:row>
          <xdr:rowOff>142875</xdr:rowOff>
        </xdr:from>
        <xdr:to>
          <xdr:col>1</xdr:col>
          <xdr:colOff>342900</xdr:colOff>
          <xdr:row>48</xdr:row>
          <xdr:rowOff>19050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47</xdr:row>
          <xdr:rowOff>142875</xdr:rowOff>
        </xdr:from>
        <xdr:to>
          <xdr:col>1</xdr:col>
          <xdr:colOff>342900</xdr:colOff>
          <xdr:row>49</xdr:row>
          <xdr:rowOff>19050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180974</xdr:rowOff>
    </xdr:from>
    <xdr:to>
      <xdr:col>16</xdr:col>
      <xdr:colOff>447675</xdr:colOff>
      <xdr:row>4</xdr:row>
      <xdr:rowOff>182878</xdr:rowOff>
    </xdr:to>
    <xdr:pic>
      <xdr:nvPicPr>
        <xdr:cNvPr id="2" name="Picture 1" descr="Iowa DOT logo_horizontal with tagline_color gradient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6225" y="180974"/>
          <a:ext cx="3181350" cy="781049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14</xdr:row>
          <xdr:rowOff>142875</xdr:rowOff>
        </xdr:from>
        <xdr:to>
          <xdr:col>1</xdr:col>
          <xdr:colOff>342900</xdr:colOff>
          <xdr:row>16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15</xdr:row>
          <xdr:rowOff>142875</xdr:rowOff>
        </xdr:from>
        <xdr:to>
          <xdr:col>1</xdr:col>
          <xdr:colOff>342900</xdr:colOff>
          <xdr:row>17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16</xdr:row>
          <xdr:rowOff>142875</xdr:rowOff>
        </xdr:from>
        <xdr:to>
          <xdr:col>1</xdr:col>
          <xdr:colOff>342900</xdr:colOff>
          <xdr:row>18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18</xdr:row>
          <xdr:rowOff>142875</xdr:rowOff>
        </xdr:from>
        <xdr:to>
          <xdr:col>1</xdr:col>
          <xdr:colOff>342900</xdr:colOff>
          <xdr:row>20</xdr:row>
          <xdr:rowOff>19050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19</xdr:row>
          <xdr:rowOff>142875</xdr:rowOff>
        </xdr:from>
        <xdr:to>
          <xdr:col>1</xdr:col>
          <xdr:colOff>342900</xdr:colOff>
          <xdr:row>21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20</xdr:row>
          <xdr:rowOff>142875</xdr:rowOff>
        </xdr:from>
        <xdr:to>
          <xdr:col>1</xdr:col>
          <xdr:colOff>342900</xdr:colOff>
          <xdr:row>22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21</xdr:row>
          <xdr:rowOff>142875</xdr:rowOff>
        </xdr:from>
        <xdr:to>
          <xdr:col>1</xdr:col>
          <xdr:colOff>342900</xdr:colOff>
          <xdr:row>23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22</xdr:row>
          <xdr:rowOff>142875</xdr:rowOff>
        </xdr:from>
        <xdr:to>
          <xdr:col>1</xdr:col>
          <xdr:colOff>342900</xdr:colOff>
          <xdr:row>24</xdr:row>
          <xdr:rowOff>19050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23</xdr:row>
          <xdr:rowOff>142875</xdr:rowOff>
        </xdr:from>
        <xdr:to>
          <xdr:col>1</xdr:col>
          <xdr:colOff>342900</xdr:colOff>
          <xdr:row>25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24</xdr:row>
          <xdr:rowOff>142875</xdr:rowOff>
        </xdr:from>
        <xdr:to>
          <xdr:col>1</xdr:col>
          <xdr:colOff>342900</xdr:colOff>
          <xdr:row>26</xdr:row>
          <xdr:rowOff>19050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25</xdr:row>
          <xdr:rowOff>142875</xdr:rowOff>
        </xdr:from>
        <xdr:to>
          <xdr:col>1</xdr:col>
          <xdr:colOff>342900</xdr:colOff>
          <xdr:row>27</xdr:row>
          <xdr:rowOff>19050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26</xdr:row>
          <xdr:rowOff>142875</xdr:rowOff>
        </xdr:from>
        <xdr:to>
          <xdr:col>1</xdr:col>
          <xdr:colOff>342900</xdr:colOff>
          <xdr:row>28</xdr:row>
          <xdr:rowOff>19050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27</xdr:row>
          <xdr:rowOff>142875</xdr:rowOff>
        </xdr:from>
        <xdr:to>
          <xdr:col>1</xdr:col>
          <xdr:colOff>342900</xdr:colOff>
          <xdr:row>29</xdr:row>
          <xdr:rowOff>19050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28</xdr:row>
          <xdr:rowOff>142875</xdr:rowOff>
        </xdr:from>
        <xdr:to>
          <xdr:col>1</xdr:col>
          <xdr:colOff>342900</xdr:colOff>
          <xdr:row>30</xdr:row>
          <xdr:rowOff>19050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2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29</xdr:row>
          <xdr:rowOff>142875</xdr:rowOff>
        </xdr:from>
        <xdr:to>
          <xdr:col>1</xdr:col>
          <xdr:colOff>342900</xdr:colOff>
          <xdr:row>31</xdr:row>
          <xdr:rowOff>19050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30</xdr:row>
          <xdr:rowOff>142875</xdr:rowOff>
        </xdr:from>
        <xdr:to>
          <xdr:col>1</xdr:col>
          <xdr:colOff>342900</xdr:colOff>
          <xdr:row>32</xdr:row>
          <xdr:rowOff>19050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31</xdr:row>
          <xdr:rowOff>142875</xdr:rowOff>
        </xdr:from>
        <xdr:to>
          <xdr:col>1</xdr:col>
          <xdr:colOff>342900</xdr:colOff>
          <xdr:row>33</xdr:row>
          <xdr:rowOff>19050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32</xdr:row>
          <xdr:rowOff>142875</xdr:rowOff>
        </xdr:from>
        <xdr:to>
          <xdr:col>1</xdr:col>
          <xdr:colOff>342900</xdr:colOff>
          <xdr:row>34</xdr:row>
          <xdr:rowOff>19050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2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33</xdr:row>
          <xdr:rowOff>142875</xdr:rowOff>
        </xdr:from>
        <xdr:to>
          <xdr:col>1</xdr:col>
          <xdr:colOff>342900</xdr:colOff>
          <xdr:row>35</xdr:row>
          <xdr:rowOff>19050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2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34</xdr:row>
          <xdr:rowOff>142875</xdr:rowOff>
        </xdr:from>
        <xdr:to>
          <xdr:col>1</xdr:col>
          <xdr:colOff>342900</xdr:colOff>
          <xdr:row>36</xdr:row>
          <xdr:rowOff>19050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2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35</xdr:row>
          <xdr:rowOff>142875</xdr:rowOff>
        </xdr:from>
        <xdr:to>
          <xdr:col>1</xdr:col>
          <xdr:colOff>342900</xdr:colOff>
          <xdr:row>37</xdr:row>
          <xdr:rowOff>19050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2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36</xdr:row>
          <xdr:rowOff>142875</xdr:rowOff>
        </xdr:from>
        <xdr:to>
          <xdr:col>1</xdr:col>
          <xdr:colOff>342900</xdr:colOff>
          <xdr:row>38</xdr:row>
          <xdr:rowOff>19050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2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37</xdr:row>
          <xdr:rowOff>142875</xdr:rowOff>
        </xdr:from>
        <xdr:to>
          <xdr:col>1</xdr:col>
          <xdr:colOff>342900</xdr:colOff>
          <xdr:row>39</xdr:row>
          <xdr:rowOff>19050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2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38</xdr:row>
          <xdr:rowOff>142875</xdr:rowOff>
        </xdr:from>
        <xdr:to>
          <xdr:col>1</xdr:col>
          <xdr:colOff>342900</xdr:colOff>
          <xdr:row>40</xdr:row>
          <xdr:rowOff>19050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2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39</xdr:row>
          <xdr:rowOff>142875</xdr:rowOff>
        </xdr:from>
        <xdr:to>
          <xdr:col>1</xdr:col>
          <xdr:colOff>342900</xdr:colOff>
          <xdr:row>41</xdr:row>
          <xdr:rowOff>19050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2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40</xdr:row>
          <xdr:rowOff>142875</xdr:rowOff>
        </xdr:from>
        <xdr:to>
          <xdr:col>1</xdr:col>
          <xdr:colOff>342900</xdr:colOff>
          <xdr:row>42</xdr:row>
          <xdr:rowOff>19050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2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41</xdr:row>
          <xdr:rowOff>142875</xdr:rowOff>
        </xdr:from>
        <xdr:to>
          <xdr:col>1</xdr:col>
          <xdr:colOff>342900</xdr:colOff>
          <xdr:row>43</xdr:row>
          <xdr:rowOff>19050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2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42</xdr:row>
          <xdr:rowOff>142875</xdr:rowOff>
        </xdr:from>
        <xdr:to>
          <xdr:col>1</xdr:col>
          <xdr:colOff>342900</xdr:colOff>
          <xdr:row>44</xdr:row>
          <xdr:rowOff>19050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2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43</xdr:row>
          <xdr:rowOff>142875</xdr:rowOff>
        </xdr:from>
        <xdr:to>
          <xdr:col>1</xdr:col>
          <xdr:colOff>342900</xdr:colOff>
          <xdr:row>45</xdr:row>
          <xdr:rowOff>19050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2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44</xdr:row>
          <xdr:rowOff>142875</xdr:rowOff>
        </xdr:from>
        <xdr:to>
          <xdr:col>1</xdr:col>
          <xdr:colOff>342900</xdr:colOff>
          <xdr:row>46</xdr:row>
          <xdr:rowOff>19050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2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45</xdr:row>
          <xdr:rowOff>142875</xdr:rowOff>
        </xdr:from>
        <xdr:to>
          <xdr:col>1</xdr:col>
          <xdr:colOff>342900</xdr:colOff>
          <xdr:row>47</xdr:row>
          <xdr:rowOff>19050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2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46</xdr:row>
          <xdr:rowOff>142875</xdr:rowOff>
        </xdr:from>
        <xdr:to>
          <xdr:col>1</xdr:col>
          <xdr:colOff>342900</xdr:colOff>
          <xdr:row>48</xdr:row>
          <xdr:rowOff>19050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2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47</xdr:row>
          <xdr:rowOff>142875</xdr:rowOff>
        </xdr:from>
        <xdr:to>
          <xdr:col>1</xdr:col>
          <xdr:colOff>342900</xdr:colOff>
          <xdr:row>49</xdr:row>
          <xdr:rowOff>19050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2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2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2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2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2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2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2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15</xdr:row>
          <xdr:rowOff>142875</xdr:rowOff>
        </xdr:from>
        <xdr:to>
          <xdr:col>1</xdr:col>
          <xdr:colOff>342900</xdr:colOff>
          <xdr:row>17</xdr:row>
          <xdr:rowOff>19050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2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16</xdr:row>
          <xdr:rowOff>142875</xdr:rowOff>
        </xdr:from>
        <xdr:to>
          <xdr:col>1</xdr:col>
          <xdr:colOff>342900</xdr:colOff>
          <xdr:row>18</xdr:row>
          <xdr:rowOff>19050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2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2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18</xdr:row>
          <xdr:rowOff>142875</xdr:rowOff>
        </xdr:from>
        <xdr:to>
          <xdr:col>1</xdr:col>
          <xdr:colOff>342900</xdr:colOff>
          <xdr:row>20</xdr:row>
          <xdr:rowOff>19050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2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19</xdr:row>
          <xdr:rowOff>142875</xdr:rowOff>
        </xdr:from>
        <xdr:to>
          <xdr:col>1</xdr:col>
          <xdr:colOff>342900</xdr:colOff>
          <xdr:row>21</xdr:row>
          <xdr:rowOff>19050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2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20</xdr:row>
          <xdr:rowOff>142875</xdr:rowOff>
        </xdr:from>
        <xdr:to>
          <xdr:col>1</xdr:col>
          <xdr:colOff>342900</xdr:colOff>
          <xdr:row>22</xdr:row>
          <xdr:rowOff>19050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2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21</xdr:row>
          <xdr:rowOff>142875</xdr:rowOff>
        </xdr:from>
        <xdr:to>
          <xdr:col>1</xdr:col>
          <xdr:colOff>342900</xdr:colOff>
          <xdr:row>23</xdr:row>
          <xdr:rowOff>19050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2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22</xdr:row>
          <xdr:rowOff>142875</xdr:rowOff>
        </xdr:from>
        <xdr:to>
          <xdr:col>1</xdr:col>
          <xdr:colOff>342900</xdr:colOff>
          <xdr:row>24</xdr:row>
          <xdr:rowOff>19050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2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23</xdr:row>
          <xdr:rowOff>142875</xdr:rowOff>
        </xdr:from>
        <xdr:to>
          <xdr:col>1</xdr:col>
          <xdr:colOff>342900</xdr:colOff>
          <xdr:row>25</xdr:row>
          <xdr:rowOff>19050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2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24</xdr:row>
          <xdr:rowOff>142875</xdr:rowOff>
        </xdr:from>
        <xdr:to>
          <xdr:col>1</xdr:col>
          <xdr:colOff>342900</xdr:colOff>
          <xdr:row>26</xdr:row>
          <xdr:rowOff>19050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2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25</xdr:row>
          <xdr:rowOff>142875</xdr:rowOff>
        </xdr:from>
        <xdr:to>
          <xdr:col>1</xdr:col>
          <xdr:colOff>342900</xdr:colOff>
          <xdr:row>27</xdr:row>
          <xdr:rowOff>19050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2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26</xdr:row>
          <xdr:rowOff>142875</xdr:rowOff>
        </xdr:from>
        <xdr:to>
          <xdr:col>1</xdr:col>
          <xdr:colOff>342900</xdr:colOff>
          <xdr:row>28</xdr:row>
          <xdr:rowOff>19050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2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27</xdr:row>
          <xdr:rowOff>142875</xdr:rowOff>
        </xdr:from>
        <xdr:to>
          <xdr:col>1</xdr:col>
          <xdr:colOff>342900</xdr:colOff>
          <xdr:row>29</xdr:row>
          <xdr:rowOff>19050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2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28</xdr:row>
          <xdr:rowOff>142875</xdr:rowOff>
        </xdr:from>
        <xdr:to>
          <xdr:col>1</xdr:col>
          <xdr:colOff>342900</xdr:colOff>
          <xdr:row>30</xdr:row>
          <xdr:rowOff>19050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2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29</xdr:row>
          <xdr:rowOff>142875</xdr:rowOff>
        </xdr:from>
        <xdr:to>
          <xdr:col>1</xdr:col>
          <xdr:colOff>342900</xdr:colOff>
          <xdr:row>31</xdr:row>
          <xdr:rowOff>19050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2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30</xdr:row>
          <xdr:rowOff>142875</xdr:rowOff>
        </xdr:from>
        <xdr:to>
          <xdr:col>1</xdr:col>
          <xdr:colOff>342900</xdr:colOff>
          <xdr:row>32</xdr:row>
          <xdr:rowOff>19050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2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31</xdr:row>
          <xdr:rowOff>142875</xdr:rowOff>
        </xdr:from>
        <xdr:to>
          <xdr:col>1</xdr:col>
          <xdr:colOff>342900</xdr:colOff>
          <xdr:row>33</xdr:row>
          <xdr:rowOff>19050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2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32</xdr:row>
          <xdr:rowOff>142875</xdr:rowOff>
        </xdr:from>
        <xdr:to>
          <xdr:col>1</xdr:col>
          <xdr:colOff>342900</xdr:colOff>
          <xdr:row>34</xdr:row>
          <xdr:rowOff>19050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2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33</xdr:row>
          <xdr:rowOff>142875</xdr:rowOff>
        </xdr:from>
        <xdr:to>
          <xdr:col>1</xdr:col>
          <xdr:colOff>342900</xdr:colOff>
          <xdr:row>35</xdr:row>
          <xdr:rowOff>19050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2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34</xdr:row>
          <xdr:rowOff>142875</xdr:rowOff>
        </xdr:from>
        <xdr:to>
          <xdr:col>1</xdr:col>
          <xdr:colOff>342900</xdr:colOff>
          <xdr:row>36</xdr:row>
          <xdr:rowOff>19050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2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35</xdr:row>
          <xdr:rowOff>142875</xdr:rowOff>
        </xdr:from>
        <xdr:to>
          <xdr:col>1</xdr:col>
          <xdr:colOff>342900</xdr:colOff>
          <xdr:row>37</xdr:row>
          <xdr:rowOff>19050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2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36</xdr:row>
          <xdr:rowOff>142875</xdr:rowOff>
        </xdr:from>
        <xdr:to>
          <xdr:col>1</xdr:col>
          <xdr:colOff>342900</xdr:colOff>
          <xdr:row>38</xdr:row>
          <xdr:rowOff>19050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2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37</xdr:row>
          <xdr:rowOff>142875</xdr:rowOff>
        </xdr:from>
        <xdr:to>
          <xdr:col>1</xdr:col>
          <xdr:colOff>342900</xdr:colOff>
          <xdr:row>39</xdr:row>
          <xdr:rowOff>19050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2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38</xdr:row>
          <xdr:rowOff>142875</xdr:rowOff>
        </xdr:from>
        <xdr:to>
          <xdr:col>1</xdr:col>
          <xdr:colOff>342900</xdr:colOff>
          <xdr:row>40</xdr:row>
          <xdr:rowOff>19050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2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39</xdr:row>
          <xdr:rowOff>142875</xdr:rowOff>
        </xdr:from>
        <xdr:to>
          <xdr:col>1</xdr:col>
          <xdr:colOff>342900</xdr:colOff>
          <xdr:row>41</xdr:row>
          <xdr:rowOff>19050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2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40</xdr:row>
          <xdr:rowOff>142875</xdr:rowOff>
        </xdr:from>
        <xdr:to>
          <xdr:col>1</xdr:col>
          <xdr:colOff>342900</xdr:colOff>
          <xdr:row>42</xdr:row>
          <xdr:rowOff>19050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2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41</xdr:row>
          <xdr:rowOff>142875</xdr:rowOff>
        </xdr:from>
        <xdr:to>
          <xdr:col>1</xdr:col>
          <xdr:colOff>342900</xdr:colOff>
          <xdr:row>43</xdr:row>
          <xdr:rowOff>19050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2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42</xdr:row>
          <xdr:rowOff>142875</xdr:rowOff>
        </xdr:from>
        <xdr:to>
          <xdr:col>1</xdr:col>
          <xdr:colOff>342900</xdr:colOff>
          <xdr:row>44</xdr:row>
          <xdr:rowOff>19050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2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43</xdr:row>
          <xdr:rowOff>142875</xdr:rowOff>
        </xdr:from>
        <xdr:to>
          <xdr:col>1</xdr:col>
          <xdr:colOff>342900</xdr:colOff>
          <xdr:row>45</xdr:row>
          <xdr:rowOff>19050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2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44</xdr:row>
          <xdr:rowOff>142875</xdr:rowOff>
        </xdr:from>
        <xdr:to>
          <xdr:col>1</xdr:col>
          <xdr:colOff>342900</xdr:colOff>
          <xdr:row>46</xdr:row>
          <xdr:rowOff>19050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2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45</xdr:row>
          <xdr:rowOff>142875</xdr:rowOff>
        </xdr:from>
        <xdr:to>
          <xdr:col>1</xdr:col>
          <xdr:colOff>342900</xdr:colOff>
          <xdr:row>47</xdr:row>
          <xdr:rowOff>19050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2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46</xdr:row>
          <xdr:rowOff>142875</xdr:rowOff>
        </xdr:from>
        <xdr:to>
          <xdr:col>1</xdr:col>
          <xdr:colOff>342900</xdr:colOff>
          <xdr:row>48</xdr:row>
          <xdr:rowOff>19050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2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47</xdr:row>
          <xdr:rowOff>142875</xdr:rowOff>
        </xdr:from>
        <xdr:to>
          <xdr:col>1</xdr:col>
          <xdr:colOff>342900</xdr:colOff>
          <xdr:row>49</xdr:row>
          <xdr:rowOff>19050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2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2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2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2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2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2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2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15</xdr:row>
          <xdr:rowOff>142875</xdr:rowOff>
        </xdr:from>
        <xdr:to>
          <xdr:col>1</xdr:col>
          <xdr:colOff>342900</xdr:colOff>
          <xdr:row>17</xdr:row>
          <xdr:rowOff>19050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2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16</xdr:row>
          <xdr:rowOff>142875</xdr:rowOff>
        </xdr:from>
        <xdr:to>
          <xdr:col>1</xdr:col>
          <xdr:colOff>342900</xdr:colOff>
          <xdr:row>18</xdr:row>
          <xdr:rowOff>19050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2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2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18</xdr:row>
          <xdr:rowOff>142875</xdr:rowOff>
        </xdr:from>
        <xdr:to>
          <xdr:col>1</xdr:col>
          <xdr:colOff>342900</xdr:colOff>
          <xdr:row>20</xdr:row>
          <xdr:rowOff>19050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2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19</xdr:row>
          <xdr:rowOff>142875</xdr:rowOff>
        </xdr:from>
        <xdr:to>
          <xdr:col>1</xdr:col>
          <xdr:colOff>342900</xdr:colOff>
          <xdr:row>21</xdr:row>
          <xdr:rowOff>19050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2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20</xdr:row>
          <xdr:rowOff>142875</xdr:rowOff>
        </xdr:from>
        <xdr:to>
          <xdr:col>1</xdr:col>
          <xdr:colOff>342900</xdr:colOff>
          <xdr:row>22</xdr:row>
          <xdr:rowOff>19050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2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21</xdr:row>
          <xdr:rowOff>142875</xdr:rowOff>
        </xdr:from>
        <xdr:to>
          <xdr:col>1</xdr:col>
          <xdr:colOff>342900</xdr:colOff>
          <xdr:row>23</xdr:row>
          <xdr:rowOff>19050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2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22</xdr:row>
          <xdr:rowOff>142875</xdr:rowOff>
        </xdr:from>
        <xdr:to>
          <xdr:col>1</xdr:col>
          <xdr:colOff>342900</xdr:colOff>
          <xdr:row>24</xdr:row>
          <xdr:rowOff>19050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2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23</xdr:row>
          <xdr:rowOff>142875</xdr:rowOff>
        </xdr:from>
        <xdr:to>
          <xdr:col>1</xdr:col>
          <xdr:colOff>342900</xdr:colOff>
          <xdr:row>25</xdr:row>
          <xdr:rowOff>19050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2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24</xdr:row>
          <xdr:rowOff>142875</xdr:rowOff>
        </xdr:from>
        <xdr:to>
          <xdr:col>1</xdr:col>
          <xdr:colOff>342900</xdr:colOff>
          <xdr:row>26</xdr:row>
          <xdr:rowOff>19050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2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25</xdr:row>
          <xdr:rowOff>142875</xdr:rowOff>
        </xdr:from>
        <xdr:to>
          <xdr:col>1</xdr:col>
          <xdr:colOff>342900</xdr:colOff>
          <xdr:row>27</xdr:row>
          <xdr:rowOff>19050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2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26</xdr:row>
          <xdr:rowOff>142875</xdr:rowOff>
        </xdr:from>
        <xdr:to>
          <xdr:col>1</xdr:col>
          <xdr:colOff>342900</xdr:colOff>
          <xdr:row>28</xdr:row>
          <xdr:rowOff>19050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2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27</xdr:row>
          <xdr:rowOff>142875</xdr:rowOff>
        </xdr:from>
        <xdr:to>
          <xdr:col>1</xdr:col>
          <xdr:colOff>342900</xdr:colOff>
          <xdr:row>29</xdr:row>
          <xdr:rowOff>19050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2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28</xdr:row>
          <xdr:rowOff>142875</xdr:rowOff>
        </xdr:from>
        <xdr:to>
          <xdr:col>1</xdr:col>
          <xdr:colOff>342900</xdr:colOff>
          <xdr:row>30</xdr:row>
          <xdr:rowOff>19050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2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29</xdr:row>
          <xdr:rowOff>142875</xdr:rowOff>
        </xdr:from>
        <xdr:to>
          <xdr:col>1</xdr:col>
          <xdr:colOff>342900</xdr:colOff>
          <xdr:row>31</xdr:row>
          <xdr:rowOff>19050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2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30</xdr:row>
          <xdr:rowOff>142875</xdr:rowOff>
        </xdr:from>
        <xdr:to>
          <xdr:col>1</xdr:col>
          <xdr:colOff>342900</xdr:colOff>
          <xdr:row>32</xdr:row>
          <xdr:rowOff>19050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2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31</xdr:row>
          <xdr:rowOff>142875</xdr:rowOff>
        </xdr:from>
        <xdr:to>
          <xdr:col>1</xdr:col>
          <xdr:colOff>342900</xdr:colOff>
          <xdr:row>33</xdr:row>
          <xdr:rowOff>19050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2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32</xdr:row>
          <xdr:rowOff>142875</xdr:rowOff>
        </xdr:from>
        <xdr:to>
          <xdr:col>1</xdr:col>
          <xdr:colOff>342900</xdr:colOff>
          <xdr:row>34</xdr:row>
          <xdr:rowOff>19050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2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33</xdr:row>
          <xdr:rowOff>142875</xdr:rowOff>
        </xdr:from>
        <xdr:to>
          <xdr:col>1</xdr:col>
          <xdr:colOff>342900</xdr:colOff>
          <xdr:row>35</xdr:row>
          <xdr:rowOff>19050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2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34</xdr:row>
          <xdr:rowOff>142875</xdr:rowOff>
        </xdr:from>
        <xdr:to>
          <xdr:col>1</xdr:col>
          <xdr:colOff>342900</xdr:colOff>
          <xdr:row>36</xdr:row>
          <xdr:rowOff>19050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2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35</xdr:row>
          <xdr:rowOff>142875</xdr:rowOff>
        </xdr:from>
        <xdr:to>
          <xdr:col>1</xdr:col>
          <xdr:colOff>342900</xdr:colOff>
          <xdr:row>37</xdr:row>
          <xdr:rowOff>19050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2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36</xdr:row>
          <xdr:rowOff>142875</xdr:rowOff>
        </xdr:from>
        <xdr:to>
          <xdr:col>1</xdr:col>
          <xdr:colOff>342900</xdr:colOff>
          <xdr:row>38</xdr:row>
          <xdr:rowOff>19050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2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37</xdr:row>
          <xdr:rowOff>142875</xdr:rowOff>
        </xdr:from>
        <xdr:to>
          <xdr:col>1</xdr:col>
          <xdr:colOff>342900</xdr:colOff>
          <xdr:row>39</xdr:row>
          <xdr:rowOff>19050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2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38</xdr:row>
          <xdr:rowOff>142875</xdr:rowOff>
        </xdr:from>
        <xdr:to>
          <xdr:col>1</xdr:col>
          <xdr:colOff>342900</xdr:colOff>
          <xdr:row>40</xdr:row>
          <xdr:rowOff>19050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2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39</xdr:row>
          <xdr:rowOff>142875</xdr:rowOff>
        </xdr:from>
        <xdr:to>
          <xdr:col>1</xdr:col>
          <xdr:colOff>342900</xdr:colOff>
          <xdr:row>41</xdr:row>
          <xdr:rowOff>19050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2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40</xdr:row>
          <xdr:rowOff>142875</xdr:rowOff>
        </xdr:from>
        <xdr:to>
          <xdr:col>1</xdr:col>
          <xdr:colOff>342900</xdr:colOff>
          <xdr:row>42</xdr:row>
          <xdr:rowOff>19050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2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41</xdr:row>
          <xdr:rowOff>142875</xdr:rowOff>
        </xdr:from>
        <xdr:to>
          <xdr:col>1</xdr:col>
          <xdr:colOff>342900</xdr:colOff>
          <xdr:row>43</xdr:row>
          <xdr:rowOff>19050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2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42</xdr:row>
          <xdr:rowOff>142875</xdr:rowOff>
        </xdr:from>
        <xdr:to>
          <xdr:col>1</xdr:col>
          <xdr:colOff>342900</xdr:colOff>
          <xdr:row>44</xdr:row>
          <xdr:rowOff>19050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2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43</xdr:row>
          <xdr:rowOff>142875</xdr:rowOff>
        </xdr:from>
        <xdr:to>
          <xdr:col>1</xdr:col>
          <xdr:colOff>342900</xdr:colOff>
          <xdr:row>45</xdr:row>
          <xdr:rowOff>19050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2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44</xdr:row>
          <xdr:rowOff>142875</xdr:rowOff>
        </xdr:from>
        <xdr:to>
          <xdr:col>1</xdr:col>
          <xdr:colOff>342900</xdr:colOff>
          <xdr:row>46</xdr:row>
          <xdr:rowOff>19050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2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45</xdr:row>
          <xdr:rowOff>142875</xdr:rowOff>
        </xdr:from>
        <xdr:to>
          <xdr:col>1</xdr:col>
          <xdr:colOff>342900</xdr:colOff>
          <xdr:row>47</xdr:row>
          <xdr:rowOff>19050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2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46</xdr:row>
          <xdr:rowOff>142875</xdr:rowOff>
        </xdr:from>
        <xdr:to>
          <xdr:col>1</xdr:col>
          <xdr:colOff>342900</xdr:colOff>
          <xdr:row>48</xdr:row>
          <xdr:rowOff>19050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2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47</xdr:row>
          <xdr:rowOff>142875</xdr:rowOff>
        </xdr:from>
        <xdr:to>
          <xdr:col>1</xdr:col>
          <xdr:colOff>342900</xdr:colOff>
          <xdr:row>49</xdr:row>
          <xdr:rowOff>19050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2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2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2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2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2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2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2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2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2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2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2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2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2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2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2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2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2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2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2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2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2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2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2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2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2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2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2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2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2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2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2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180974</xdr:rowOff>
    </xdr:from>
    <xdr:to>
      <xdr:col>16</xdr:col>
      <xdr:colOff>447675</xdr:colOff>
      <xdr:row>5</xdr:row>
      <xdr:rowOff>9523</xdr:rowOff>
    </xdr:to>
    <xdr:pic>
      <xdr:nvPicPr>
        <xdr:cNvPr id="2" name="Picture 1" descr="Iowa DOT logo_horizontal with tagline_color gradient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6225" y="180974"/>
          <a:ext cx="3181350" cy="78104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9525</xdr:colOff>
      <xdr:row>0</xdr:row>
      <xdr:rowOff>180974</xdr:rowOff>
    </xdr:from>
    <xdr:to>
      <xdr:col>16</xdr:col>
      <xdr:colOff>447675</xdr:colOff>
      <xdr:row>4</xdr:row>
      <xdr:rowOff>182878</xdr:rowOff>
    </xdr:to>
    <xdr:pic>
      <xdr:nvPicPr>
        <xdr:cNvPr id="3" name="Picture 2" descr="Iowa DOT logo_horizontal with tagline_color gradient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6225" y="180974"/>
          <a:ext cx="3181350" cy="78104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65.xml"/><Relationship Id="rId117" Type="http://schemas.openxmlformats.org/officeDocument/2006/relationships/ctrlProp" Target="../ctrlProps/ctrlProp256.xml"/><Relationship Id="rId21" Type="http://schemas.openxmlformats.org/officeDocument/2006/relationships/ctrlProp" Target="../ctrlProps/ctrlProp160.xml"/><Relationship Id="rId42" Type="http://schemas.openxmlformats.org/officeDocument/2006/relationships/ctrlProp" Target="../ctrlProps/ctrlProp181.xml"/><Relationship Id="rId47" Type="http://schemas.openxmlformats.org/officeDocument/2006/relationships/ctrlProp" Target="../ctrlProps/ctrlProp186.xml"/><Relationship Id="rId63" Type="http://schemas.openxmlformats.org/officeDocument/2006/relationships/ctrlProp" Target="../ctrlProps/ctrlProp202.xml"/><Relationship Id="rId68" Type="http://schemas.openxmlformats.org/officeDocument/2006/relationships/ctrlProp" Target="../ctrlProps/ctrlProp207.xml"/><Relationship Id="rId84" Type="http://schemas.openxmlformats.org/officeDocument/2006/relationships/ctrlProp" Target="../ctrlProps/ctrlProp223.xml"/><Relationship Id="rId89" Type="http://schemas.openxmlformats.org/officeDocument/2006/relationships/ctrlProp" Target="../ctrlProps/ctrlProp228.xml"/><Relationship Id="rId112" Type="http://schemas.openxmlformats.org/officeDocument/2006/relationships/ctrlProp" Target="../ctrlProps/ctrlProp251.xml"/><Relationship Id="rId133" Type="http://schemas.openxmlformats.org/officeDocument/2006/relationships/ctrlProp" Target="../ctrlProps/ctrlProp272.xml"/><Relationship Id="rId138" Type="http://schemas.openxmlformats.org/officeDocument/2006/relationships/ctrlProp" Target="../ctrlProps/ctrlProp277.xml"/><Relationship Id="rId16" Type="http://schemas.openxmlformats.org/officeDocument/2006/relationships/ctrlProp" Target="../ctrlProps/ctrlProp155.xml"/><Relationship Id="rId107" Type="http://schemas.openxmlformats.org/officeDocument/2006/relationships/ctrlProp" Target="../ctrlProps/ctrlProp246.xml"/><Relationship Id="rId11" Type="http://schemas.openxmlformats.org/officeDocument/2006/relationships/ctrlProp" Target="../ctrlProps/ctrlProp150.xml"/><Relationship Id="rId32" Type="http://schemas.openxmlformats.org/officeDocument/2006/relationships/ctrlProp" Target="../ctrlProps/ctrlProp171.xml"/><Relationship Id="rId37" Type="http://schemas.openxmlformats.org/officeDocument/2006/relationships/ctrlProp" Target="../ctrlProps/ctrlProp176.xml"/><Relationship Id="rId53" Type="http://schemas.openxmlformats.org/officeDocument/2006/relationships/ctrlProp" Target="../ctrlProps/ctrlProp192.xml"/><Relationship Id="rId58" Type="http://schemas.openxmlformats.org/officeDocument/2006/relationships/ctrlProp" Target="../ctrlProps/ctrlProp197.xml"/><Relationship Id="rId74" Type="http://schemas.openxmlformats.org/officeDocument/2006/relationships/ctrlProp" Target="../ctrlProps/ctrlProp213.xml"/><Relationship Id="rId79" Type="http://schemas.openxmlformats.org/officeDocument/2006/relationships/ctrlProp" Target="../ctrlProps/ctrlProp218.xml"/><Relationship Id="rId102" Type="http://schemas.openxmlformats.org/officeDocument/2006/relationships/ctrlProp" Target="../ctrlProps/ctrlProp241.xml"/><Relationship Id="rId123" Type="http://schemas.openxmlformats.org/officeDocument/2006/relationships/ctrlProp" Target="../ctrlProps/ctrlProp262.xml"/><Relationship Id="rId128" Type="http://schemas.openxmlformats.org/officeDocument/2006/relationships/ctrlProp" Target="../ctrlProps/ctrlProp267.xml"/><Relationship Id="rId144" Type="http://schemas.openxmlformats.org/officeDocument/2006/relationships/ctrlProp" Target="../ctrlProps/ctrlProp283.xml"/><Relationship Id="rId5" Type="http://schemas.openxmlformats.org/officeDocument/2006/relationships/ctrlProp" Target="../ctrlProps/ctrlProp144.xml"/><Relationship Id="rId90" Type="http://schemas.openxmlformats.org/officeDocument/2006/relationships/ctrlProp" Target="../ctrlProps/ctrlProp229.xml"/><Relationship Id="rId95" Type="http://schemas.openxmlformats.org/officeDocument/2006/relationships/ctrlProp" Target="../ctrlProps/ctrlProp234.xml"/><Relationship Id="rId22" Type="http://schemas.openxmlformats.org/officeDocument/2006/relationships/ctrlProp" Target="../ctrlProps/ctrlProp161.xml"/><Relationship Id="rId27" Type="http://schemas.openxmlformats.org/officeDocument/2006/relationships/ctrlProp" Target="../ctrlProps/ctrlProp166.xml"/><Relationship Id="rId43" Type="http://schemas.openxmlformats.org/officeDocument/2006/relationships/ctrlProp" Target="../ctrlProps/ctrlProp182.xml"/><Relationship Id="rId48" Type="http://schemas.openxmlformats.org/officeDocument/2006/relationships/ctrlProp" Target="../ctrlProps/ctrlProp187.xml"/><Relationship Id="rId64" Type="http://schemas.openxmlformats.org/officeDocument/2006/relationships/ctrlProp" Target="../ctrlProps/ctrlProp203.xml"/><Relationship Id="rId69" Type="http://schemas.openxmlformats.org/officeDocument/2006/relationships/ctrlProp" Target="../ctrlProps/ctrlProp208.xml"/><Relationship Id="rId113" Type="http://schemas.openxmlformats.org/officeDocument/2006/relationships/ctrlProp" Target="../ctrlProps/ctrlProp252.xml"/><Relationship Id="rId118" Type="http://schemas.openxmlformats.org/officeDocument/2006/relationships/ctrlProp" Target="../ctrlProps/ctrlProp257.xml"/><Relationship Id="rId134" Type="http://schemas.openxmlformats.org/officeDocument/2006/relationships/ctrlProp" Target="../ctrlProps/ctrlProp273.xml"/><Relationship Id="rId139" Type="http://schemas.openxmlformats.org/officeDocument/2006/relationships/ctrlProp" Target="../ctrlProps/ctrlProp278.xml"/><Relationship Id="rId80" Type="http://schemas.openxmlformats.org/officeDocument/2006/relationships/ctrlProp" Target="../ctrlProps/ctrlProp219.xml"/><Relationship Id="rId85" Type="http://schemas.openxmlformats.org/officeDocument/2006/relationships/ctrlProp" Target="../ctrlProps/ctrlProp22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51.xml"/><Relationship Id="rId17" Type="http://schemas.openxmlformats.org/officeDocument/2006/relationships/ctrlProp" Target="../ctrlProps/ctrlProp156.xml"/><Relationship Id="rId25" Type="http://schemas.openxmlformats.org/officeDocument/2006/relationships/ctrlProp" Target="../ctrlProps/ctrlProp164.xml"/><Relationship Id="rId33" Type="http://schemas.openxmlformats.org/officeDocument/2006/relationships/ctrlProp" Target="../ctrlProps/ctrlProp172.xml"/><Relationship Id="rId38" Type="http://schemas.openxmlformats.org/officeDocument/2006/relationships/ctrlProp" Target="../ctrlProps/ctrlProp177.xml"/><Relationship Id="rId46" Type="http://schemas.openxmlformats.org/officeDocument/2006/relationships/ctrlProp" Target="../ctrlProps/ctrlProp185.xml"/><Relationship Id="rId59" Type="http://schemas.openxmlformats.org/officeDocument/2006/relationships/ctrlProp" Target="../ctrlProps/ctrlProp198.xml"/><Relationship Id="rId67" Type="http://schemas.openxmlformats.org/officeDocument/2006/relationships/ctrlProp" Target="../ctrlProps/ctrlProp206.xml"/><Relationship Id="rId103" Type="http://schemas.openxmlformats.org/officeDocument/2006/relationships/ctrlProp" Target="../ctrlProps/ctrlProp242.xml"/><Relationship Id="rId108" Type="http://schemas.openxmlformats.org/officeDocument/2006/relationships/ctrlProp" Target="../ctrlProps/ctrlProp247.xml"/><Relationship Id="rId116" Type="http://schemas.openxmlformats.org/officeDocument/2006/relationships/ctrlProp" Target="../ctrlProps/ctrlProp255.xml"/><Relationship Id="rId124" Type="http://schemas.openxmlformats.org/officeDocument/2006/relationships/ctrlProp" Target="../ctrlProps/ctrlProp263.xml"/><Relationship Id="rId129" Type="http://schemas.openxmlformats.org/officeDocument/2006/relationships/ctrlProp" Target="../ctrlProps/ctrlProp268.xml"/><Relationship Id="rId137" Type="http://schemas.openxmlformats.org/officeDocument/2006/relationships/ctrlProp" Target="../ctrlProps/ctrlProp276.xml"/><Relationship Id="rId20" Type="http://schemas.openxmlformats.org/officeDocument/2006/relationships/ctrlProp" Target="../ctrlProps/ctrlProp159.xml"/><Relationship Id="rId41" Type="http://schemas.openxmlformats.org/officeDocument/2006/relationships/ctrlProp" Target="../ctrlProps/ctrlProp180.xml"/><Relationship Id="rId54" Type="http://schemas.openxmlformats.org/officeDocument/2006/relationships/ctrlProp" Target="../ctrlProps/ctrlProp193.xml"/><Relationship Id="rId62" Type="http://schemas.openxmlformats.org/officeDocument/2006/relationships/ctrlProp" Target="../ctrlProps/ctrlProp201.xml"/><Relationship Id="rId70" Type="http://schemas.openxmlformats.org/officeDocument/2006/relationships/ctrlProp" Target="../ctrlProps/ctrlProp209.xml"/><Relationship Id="rId75" Type="http://schemas.openxmlformats.org/officeDocument/2006/relationships/ctrlProp" Target="../ctrlProps/ctrlProp214.xml"/><Relationship Id="rId83" Type="http://schemas.openxmlformats.org/officeDocument/2006/relationships/ctrlProp" Target="../ctrlProps/ctrlProp222.xml"/><Relationship Id="rId88" Type="http://schemas.openxmlformats.org/officeDocument/2006/relationships/ctrlProp" Target="../ctrlProps/ctrlProp227.xml"/><Relationship Id="rId91" Type="http://schemas.openxmlformats.org/officeDocument/2006/relationships/ctrlProp" Target="../ctrlProps/ctrlProp230.xml"/><Relationship Id="rId96" Type="http://schemas.openxmlformats.org/officeDocument/2006/relationships/ctrlProp" Target="../ctrlProps/ctrlProp235.xml"/><Relationship Id="rId111" Type="http://schemas.openxmlformats.org/officeDocument/2006/relationships/ctrlProp" Target="../ctrlProps/ctrlProp250.xml"/><Relationship Id="rId132" Type="http://schemas.openxmlformats.org/officeDocument/2006/relationships/ctrlProp" Target="../ctrlProps/ctrlProp271.xml"/><Relationship Id="rId140" Type="http://schemas.openxmlformats.org/officeDocument/2006/relationships/ctrlProp" Target="../ctrlProps/ctrlProp279.xml"/><Relationship Id="rId145" Type="http://schemas.openxmlformats.org/officeDocument/2006/relationships/ctrlProp" Target="../ctrlProps/ctrlProp28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5.xml"/><Relationship Id="rId15" Type="http://schemas.openxmlformats.org/officeDocument/2006/relationships/ctrlProp" Target="../ctrlProps/ctrlProp154.xml"/><Relationship Id="rId23" Type="http://schemas.openxmlformats.org/officeDocument/2006/relationships/ctrlProp" Target="../ctrlProps/ctrlProp162.xml"/><Relationship Id="rId28" Type="http://schemas.openxmlformats.org/officeDocument/2006/relationships/ctrlProp" Target="../ctrlProps/ctrlProp167.xml"/><Relationship Id="rId36" Type="http://schemas.openxmlformats.org/officeDocument/2006/relationships/ctrlProp" Target="../ctrlProps/ctrlProp175.xml"/><Relationship Id="rId49" Type="http://schemas.openxmlformats.org/officeDocument/2006/relationships/ctrlProp" Target="../ctrlProps/ctrlProp188.xml"/><Relationship Id="rId57" Type="http://schemas.openxmlformats.org/officeDocument/2006/relationships/ctrlProp" Target="../ctrlProps/ctrlProp196.xml"/><Relationship Id="rId106" Type="http://schemas.openxmlformats.org/officeDocument/2006/relationships/ctrlProp" Target="../ctrlProps/ctrlProp245.xml"/><Relationship Id="rId114" Type="http://schemas.openxmlformats.org/officeDocument/2006/relationships/ctrlProp" Target="../ctrlProps/ctrlProp253.xml"/><Relationship Id="rId119" Type="http://schemas.openxmlformats.org/officeDocument/2006/relationships/ctrlProp" Target="../ctrlProps/ctrlProp258.xml"/><Relationship Id="rId127" Type="http://schemas.openxmlformats.org/officeDocument/2006/relationships/ctrlProp" Target="../ctrlProps/ctrlProp266.xml"/><Relationship Id="rId10" Type="http://schemas.openxmlformats.org/officeDocument/2006/relationships/ctrlProp" Target="../ctrlProps/ctrlProp149.xml"/><Relationship Id="rId31" Type="http://schemas.openxmlformats.org/officeDocument/2006/relationships/ctrlProp" Target="../ctrlProps/ctrlProp170.xml"/><Relationship Id="rId44" Type="http://schemas.openxmlformats.org/officeDocument/2006/relationships/ctrlProp" Target="../ctrlProps/ctrlProp183.xml"/><Relationship Id="rId52" Type="http://schemas.openxmlformats.org/officeDocument/2006/relationships/ctrlProp" Target="../ctrlProps/ctrlProp191.xml"/><Relationship Id="rId60" Type="http://schemas.openxmlformats.org/officeDocument/2006/relationships/ctrlProp" Target="../ctrlProps/ctrlProp199.xml"/><Relationship Id="rId65" Type="http://schemas.openxmlformats.org/officeDocument/2006/relationships/ctrlProp" Target="../ctrlProps/ctrlProp204.xml"/><Relationship Id="rId73" Type="http://schemas.openxmlformats.org/officeDocument/2006/relationships/ctrlProp" Target="../ctrlProps/ctrlProp212.xml"/><Relationship Id="rId78" Type="http://schemas.openxmlformats.org/officeDocument/2006/relationships/ctrlProp" Target="../ctrlProps/ctrlProp217.xml"/><Relationship Id="rId81" Type="http://schemas.openxmlformats.org/officeDocument/2006/relationships/ctrlProp" Target="../ctrlProps/ctrlProp220.xml"/><Relationship Id="rId86" Type="http://schemas.openxmlformats.org/officeDocument/2006/relationships/ctrlProp" Target="../ctrlProps/ctrlProp225.xml"/><Relationship Id="rId94" Type="http://schemas.openxmlformats.org/officeDocument/2006/relationships/ctrlProp" Target="../ctrlProps/ctrlProp233.xml"/><Relationship Id="rId99" Type="http://schemas.openxmlformats.org/officeDocument/2006/relationships/ctrlProp" Target="../ctrlProps/ctrlProp238.xml"/><Relationship Id="rId101" Type="http://schemas.openxmlformats.org/officeDocument/2006/relationships/ctrlProp" Target="../ctrlProps/ctrlProp240.xml"/><Relationship Id="rId122" Type="http://schemas.openxmlformats.org/officeDocument/2006/relationships/ctrlProp" Target="../ctrlProps/ctrlProp261.xml"/><Relationship Id="rId130" Type="http://schemas.openxmlformats.org/officeDocument/2006/relationships/ctrlProp" Target="../ctrlProps/ctrlProp269.xml"/><Relationship Id="rId135" Type="http://schemas.openxmlformats.org/officeDocument/2006/relationships/ctrlProp" Target="../ctrlProps/ctrlProp274.xml"/><Relationship Id="rId143" Type="http://schemas.openxmlformats.org/officeDocument/2006/relationships/ctrlProp" Target="../ctrlProps/ctrlProp282.xml"/><Relationship Id="rId4" Type="http://schemas.openxmlformats.org/officeDocument/2006/relationships/ctrlProp" Target="../ctrlProps/ctrlProp143.xml"/><Relationship Id="rId9" Type="http://schemas.openxmlformats.org/officeDocument/2006/relationships/ctrlProp" Target="../ctrlProps/ctrlProp148.xml"/><Relationship Id="rId13" Type="http://schemas.openxmlformats.org/officeDocument/2006/relationships/ctrlProp" Target="../ctrlProps/ctrlProp152.xml"/><Relationship Id="rId18" Type="http://schemas.openxmlformats.org/officeDocument/2006/relationships/ctrlProp" Target="../ctrlProps/ctrlProp157.xml"/><Relationship Id="rId39" Type="http://schemas.openxmlformats.org/officeDocument/2006/relationships/ctrlProp" Target="../ctrlProps/ctrlProp178.xml"/><Relationship Id="rId109" Type="http://schemas.openxmlformats.org/officeDocument/2006/relationships/ctrlProp" Target="../ctrlProps/ctrlProp248.xml"/><Relationship Id="rId34" Type="http://schemas.openxmlformats.org/officeDocument/2006/relationships/ctrlProp" Target="../ctrlProps/ctrlProp173.xml"/><Relationship Id="rId50" Type="http://schemas.openxmlformats.org/officeDocument/2006/relationships/ctrlProp" Target="../ctrlProps/ctrlProp189.xml"/><Relationship Id="rId55" Type="http://schemas.openxmlformats.org/officeDocument/2006/relationships/ctrlProp" Target="../ctrlProps/ctrlProp194.xml"/><Relationship Id="rId76" Type="http://schemas.openxmlformats.org/officeDocument/2006/relationships/ctrlProp" Target="../ctrlProps/ctrlProp215.xml"/><Relationship Id="rId97" Type="http://schemas.openxmlformats.org/officeDocument/2006/relationships/ctrlProp" Target="../ctrlProps/ctrlProp236.xml"/><Relationship Id="rId104" Type="http://schemas.openxmlformats.org/officeDocument/2006/relationships/ctrlProp" Target="../ctrlProps/ctrlProp243.xml"/><Relationship Id="rId120" Type="http://schemas.openxmlformats.org/officeDocument/2006/relationships/ctrlProp" Target="../ctrlProps/ctrlProp259.xml"/><Relationship Id="rId125" Type="http://schemas.openxmlformats.org/officeDocument/2006/relationships/ctrlProp" Target="../ctrlProps/ctrlProp264.xml"/><Relationship Id="rId141" Type="http://schemas.openxmlformats.org/officeDocument/2006/relationships/ctrlProp" Target="../ctrlProps/ctrlProp280.xml"/><Relationship Id="rId7" Type="http://schemas.openxmlformats.org/officeDocument/2006/relationships/ctrlProp" Target="../ctrlProps/ctrlProp146.xml"/><Relationship Id="rId71" Type="http://schemas.openxmlformats.org/officeDocument/2006/relationships/ctrlProp" Target="../ctrlProps/ctrlProp210.xml"/><Relationship Id="rId92" Type="http://schemas.openxmlformats.org/officeDocument/2006/relationships/ctrlProp" Target="../ctrlProps/ctrlProp23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68.xml"/><Relationship Id="rId24" Type="http://schemas.openxmlformats.org/officeDocument/2006/relationships/ctrlProp" Target="../ctrlProps/ctrlProp163.xml"/><Relationship Id="rId40" Type="http://schemas.openxmlformats.org/officeDocument/2006/relationships/ctrlProp" Target="../ctrlProps/ctrlProp179.xml"/><Relationship Id="rId45" Type="http://schemas.openxmlformats.org/officeDocument/2006/relationships/ctrlProp" Target="../ctrlProps/ctrlProp184.xml"/><Relationship Id="rId66" Type="http://schemas.openxmlformats.org/officeDocument/2006/relationships/ctrlProp" Target="../ctrlProps/ctrlProp205.xml"/><Relationship Id="rId87" Type="http://schemas.openxmlformats.org/officeDocument/2006/relationships/ctrlProp" Target="../ctrlProps/ctrlProp226.xml"/><Relationship Id="rId110" Type="http://schemas.openxmlformats.org/officeDocument/2006/relationships/ctrlProp" Target="../ctrlProps/ctrlProp249.xml"/><Relationship Id="rId115" Type="http://schemas.openxmlformats.org/officeDocument/2006/relationships/ctrlProp" Target="../ctrlProps/ctrlProp254.xml"/><Relationship Id="rId131" Type="http://schemas.openxmlformats.org/officeDocument/2006/relationships/ctrlProp" Target="../ctrlProps/ctrlProp270.xml"/><Relationship Id="rId136" Type="http://schemas.openxmlformats.org/officeDocument/2006/relationships/ctrlProp" Target="../ctrlProps/ctrlProp275.xml"/><Relationship Id="rId61" Type="http://schemas.openxmlformats.org/officeDocument/2006/relationships/ctrlProp" Target="../ctrlProps/ctrlProp200.xml"/><Relationship Id="rId82" Type="http://schemas.openxmlformats.org/officeDocument/2006/relationships/ctrlProp" Target="../ctrlProps/ctrlProp221.xml"/><Relationship Id="rId19" Type="http://schemas.openxmlformats.org/officeDocument/2006/relationships/ctrlProp" Target="../ctrlProps/ctrlProp158.xml"/><Relationship Id="rId14" Type="http://schemas.openxmlformats.org/officeDocument/2006/relationships/ctrlProp" Target="../ctrlProps/ctrlProp153.xml"/><Relationship Id="rId30" Type="http://schemas.openxmlformats.org/officeDocument/2006/relationships/ctrlProp" Target="../ctrlProps/ctrlProp169.xml"/><Relationship Id="rId35" Type="http://schemas.openxmlformats.org/officeDocument/2006/relationships/ctrlProp" Target="../ctrlProps/ctrlProp174.xml"/><Relationship Id="rId56" Type="http://schemas.openxmlformats.org/officeDocument/2006/relationships/ctrlProp" Target="../ctrlProps/ctrlProp195.xml"/><Relationship Id="rId77" Type="http://schemas.openxmlformats.org/officeDocument/2006/relationships/ctrlProp" Target="../ctrlProps/ctrlProp216.xml"/><Relationship Id="rId100" Type="http://schemas.openxmlformats.org/officeDocument/2006/relationships/ctrlProp" Target="../ctrlProps/ctrlProp239.xml"/><Relationship Id="rId105" Type="http://schemas.openxmlformats.org/officeDocument/2006/relationships/ctrlProp" Target="../ctrlProps/ctrlProp244.xml"/><Relationship Id="rId126" Type="http://schemas.openxmlformats.org/officeDocument/2006/relationships/ctrlProp" Target="../ctrlProps/ctrlProp265.xml"/><Relationship Id="rId8" Type="http://schemas.openxmlformats.org/officeDocument/2006/relationships/ctrlProp" Target="../ctrlProps/ctrlProp147.xml"/><Relationship Id="rId51" Type="http://schemas.openxmlformats.org/officeDocument/2006/relationships/ctrlProp" Target="../ctrlProps/ctrlProp190.xml"/><Relationship Id="rId72" Type="http://schemas.openxmlformats.org/officeDocument/2006/relationships/ctrlProp" Target="../ctrlProps/ctrlProp211.xml"/><Relationship Id="rId93" Type="http://schemas.openxmlformats.org/officeDocument/2006/relationships/ctrlProp" Target="../ctrlProps/ctrlProp232.xml"/><Relationship Id="rId98" Type="http://schemas.openxmlformats.org/officeDocument/2006/relationships/ctrlProp" Target="../ctrlProps/ctrlProp237.xml"/><Relationship Id="rId121" Type="http://schemas.openxmlformats.org/officeDocument/2006/relationships/ctrlProp" Target="../ctrlProps/ctrlProp260.xml"/><Relationship Id="rId142" Type="http://schemas.openxmlformats.org/officeDocument/2006/relationships/ctrlProp" Target="../ctrlProps/ctrlProp281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07.xml"/><Relationship Id="rId117" Type="http://schemas.openxmlformats.org/officeDocument/2006/relationships/ctrlProp" Target="../ctrlProps/ctrlProp398.xml"/><Relationship Id="rId21" Type="http://schemas.openxmlformats.org/officeDocument/2006/relationships/ctrlProp" Target="../ctrlProps/ctrlProp302.xml"/><Relationship Id="rId42" Type="http://schemas.openxmlformats.org/officeDocument/2006/relationships/ctrlProp" Target="../ctrlProps/ctrlProp323.xml"/><Relationship Id="rId47" Type="http://schemas.openxmlformats.org/officeDocument/2006/relationships/ctrlProp" Target="../ctrlProps/ctrlProp328.xml"/><Relationship Id="rId63" Type="http://schemas.openxmlformats.org/officeDocument/2006/relationships/ctrlProp" Target="../ctrlProps/ctrlProp344.xml"/><Relationship Id="rId68" Type="http://schemas.openxmlformats.org/officeDocument/2006/relationships/ctrlProp" Target="../ctrlProps/ctrlProp349.xml"/><Relationship Id="rId84" Type="http://schemas.openxmlformats.org/officeDocument/2006/relationships/ctrlProp" Target="../ctrlProps/ctrlProp365.xml"/><Relationship Id="rId89" Type="http://schemas.openxmlformats.org/officeDocument/2006/relationships/ctrlProp" Target="../ctrlProps/ctrlProp370.xml"/><Relationship Id="rId112" Type="http://schemas.openxmlformats.org/officeDocument/2006/relationships/ctrlProp" Target="../ctrlProps/ctrlProp393.xml"/><Relationship Id="rId133" Type="http://schemas.openxmlformats.org/officeDocument/2006/relationships/ctrlProp" Target="../ctrlProps/ctrlProp414.xml"/><Relationship Id="rId138" Type="http://schemas.openxmlformats.org/officeDocument/2006/relationships/ctrlProp" Target="../ctrlProps/ctrlProp419.xml"/><Relationship Id="rId16" Type="http://schemas.openxmlformats.org/officeDocument/2006/relationships/ctrlProp" Target="../ctrlProps/ctrlProp297.xml"/><Relationship Id="rId107" Type="http://schemas.openxmlformats.org/officeDocument/2006/relationships/ctrlProp" Target="../ctrlProps/ctrlProp388.xml"/><Relationship Id="rId11" Type="http://schemas.openxmlformats.org/officeDocument/2006/relationships/ctrlProp" Target="../ctrlProps/ctrlProp292.xml"/><Relationship Id="rId32" Type="http://schemas.openxmlformats.org/officeDocument/2006/relationships/ctrlProp" Target="../ctrlProps/ctrlProp313.xml"/><Relationship Id="rId37" Type="http://schemas.openxmlformats.org/officeDocument/2006/relationships/ctrlProp" Target="../ctrlProps/ctrlProp318.xml"/><Relationship Id="rId53" Type="http://schemas.openxmlformats.org/officeDocument/2006/relationships/ctrlProp" Target="../ctrlProps/ctrlProp334.xml"/><Relationship Id="rId58" Type="http://schemas.openxmlformats.org/officeDocument/2006/relationships/ctrlProp" Target="../ctrlProps/ctrlProp339.xml"/><Relationship Id="rId74" Type="http://schemas.openxmlformats.org/officeDocument/2006/relationships/ctrlProp" Target="../ctrlProps/ctrlProp355.xml"/><Relationship Id="rId79" Type="http://schemas.openxmlformats.org/officeDocument/2006/relationships/ctrlProp" Target="../ctrlProps/ctrlProp360.xml"/><Relationship Id="rId102" Type="http://schemas.openxmlformats.org/officeDocument/2006/relationships/ctrlProp" Target="../ctrlProps/ctrlProp383.xml"/><Relationship Id="rId123" Type="http://schemas.openxmlformats.org/officeDocument/2006/relationships/ctrlProp" Target="../ctrlProps/ctrlProp404.xml"/><Relationship Id="rId128" Type="http://schemas.openxmlformats.org/officeDocument/2006/relationships/ctrlProp" Target="../ctrlProps/ctrlProp409.xml"/><Relationship Id="rId144" Type="http://schemas.openxmlformats.org/officeDocument/2006/relationships/ctrlProp" Target="../ctrlProps/ctrlProp425.xml"/><Relationship Id="rId5" Type="http://schemas.openxmlformats.org/officeDocument/2006/relationships/ctrlProp" Target="../ctrlProps/ctrlProp286.xml"/><Relationship Id="rId90" Type="http://schemas.openxmlformats.org/officeDocument/2006/relationships/ctrlProp" Target="../ctrlProps/ctrlProp371.xml"/><Relationship Id="rId95" Type="http://schemas.openxmlformats.org/officeDocument/2006/relationships/ctrlProp" Target="../ctrlProps/ctrlProp376.xml"/><Relationship Id="rId22" Type="http://schemas.openxmlformats.org/officeDocument/2006/relationships/ctrlProp" Target="../ctrlProps/ctrlProp303.xml"/><Relationship Id="rId27" Type="http://schemas.openxmlformats.org/officeDocument/2006/relationships/ctrlProp" Target="../ctrlProps/ctrlProp308.xml"/><Relationship Id="rId43" Type="http://schemas.openxmlformats.org/officeDocument/2006/relationships/ctrlProp" Target="../ctrlProps/ctrlProp324.xml"/><Relationship Id="rId48" Type="http://schemas.openxmlformats.org/officeDocument/2006/relationships/ctrlProp" Target="../ctrlProps/ctrlProp329.xml"/><Relationship Id="rId64" Type="http://schemas.openxmlformats.org/officeDocument/2006/relationships/ctrlProp" Target="../ctrlProps/ctrlProp345.xml"/><Relationship Id="rId69" Type="http://schemas.openxmlformats.org/officeDocument/2006/relationships/ctrlProp" Target="../ctrlProps/ctrlProp350.xml"/><Relationship Id="rId113" Type="http://schemas.openxmlformats.org/officeDocument/2006/relationships/ctrlProp" Target="../ctrlProps/ctrlProp394.xml"/><Relationship Id="rId118" Type="http://schemas.openxmlformats.org/officeDocument/2006/relationships/ctrlProp" Target="../ctrlProps/ctrlProp399.xml"/><Relationship Id="rId134" Type="http://schemas.openxmlformats.org/officeDocument/2006/relationships/ctrlProp" Target="../ctrlProps/ctrlProp415.xml"/><Relationship Id="rId139" Type="http://schemas.openxmlformats.org/officeDocument/2006/relationships/ctrlProp" Target="../ctrlProps/ctrlProp420.xml"/><Relationship Id="rId80" Type="http://schemas.openxmlformats.org/officeDocument/2006/relationships/ctrlProp" Target="../ctrlProps/ctrlProp361.xml"/><Relationship Id="rId85" Type="http://schemas.openxmlformats.org/officeDocument/2006/relationships/ctrlProp" Target="../ctrlProps/ctrlProp36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93.xml"/><Relationship Id="rId17" Type="http://schemas.openxmlformats.org/officeDocument/2006/relationships/ctrlProp" Target="../ctrlProps/ctrlProp298.xml"/><Relationship Id="rId25" Type="http://schemas.openxmlformats.org/officeDocument/2006/relationships/ctrlProp" Target="../ctrlProps/ctrlProp306.xml"/><Relationship Id="rId33" Type="http://schemas.openxmlformats.org/officeDocument/2006/relationships/ctrlProp" Target="../ctrlProps/ctrlProp314.xml"/><Relationship Id="rId38" Type="http://schemas.openxmlformats.org/officeDocument/2006/relationships/ctrlProp" Target="../ctrlProps/ctrlProp319.xml"/><Relationship Id="rId46" Type="http://schemas.openxmlformats.org/officeDocument/2006/relationships/ctrlProp" Target="../ctrlProps/ctrlProp327.xml"/><Relationship Id="rId59" Type="http://schemas.openxmlformats.org/officeDocument/2006/relationships/ctrlProp" Target="../ctrlProps/ctrlProp340.xml"/><Relationship Id="rId67" Type="http://schemas.openxmlformats.org/officeDocument/2006/relationships/ctrlProp" Target="../ctrlProps/ctrlProp348.xml"/><Relationship Id="rId103" Type="http://schemas.openxmlformats.org/officeDocument/2006/relationships/ctrlProp" Target="../ctrlProps/ctrlProp384.xml"/><Relationship Id="rId108" Type="http://schemas.openxmlformats.org/officeDocument/2006/relationships/ctrlProp" Target="../ctrlProps/ctrlProp389.xml"/><Relationship Id="rId116" Type="http://schemas.openxmlformats.org/officeDocument/2006/relationships/ctrlProp" Target="../ctrlProps/ctrlProp397.xml"/><Relationship Id="rId124" Type="http://schemas.openxmlformats.org/officeDocument/2006/relationships/ctrlProp" Target="../ctrlProps/ctrlProp405.xml"/><Relationship Id="rId129" Type="http://schemas.openxmlformats.org/officeDocument/2006/relationships/ctrlProp" Target="../ctrlProps/ctrlProp410.xml"/><Relationship Id="rId137" Type="http://schemas.openxmlformats.org/officeDocument/2006/relationships/ctrlProp" Target="../ctrlProps/ctrlProp418.xml"/><Relationship Id="rId20" Type="http://schemas.openxmlformats.org/officeDocument/2006/relationships/ctrlProp" Target="../ctrlProps/ctrlProp301.xml"/><Relationship Id="rId41" Type="http://schemas.openxmlformats.org/officeDocument/2006/relationships/ctrlProp" Target="../ctrlProps/ctrlProp322.xml"/><Relationship Id="rId54" Type="http://schemas.openxmlformats.org/officeDocument/2006/relationships/ctrlProp" Target="../ctrlProps/ctrlProp335.xml"/><Relationship Id="rId62" Type="http://schemas.openxmlformats.org/officeDocument/2006/relationships/ctrlProp" Target="../ctrlProps/ctrlProp343.xml"/><Relationship Id="rId70" Type="http://schemas.openxmlformats.org/officeDocument/2006/relationships/ctrlProp" Target="../ctrlProps/ctrlProp351.xml"/><Relationship Id="rId75" Type="http://schemas.openxmlformats.org/officeDocument/2006/relationships/ctrlProp" Target="../ctrlProps/ctrlProp356.xml"/><Relationship Id="rId83" Type="http://schemas.openxmlformats.org/officeDocument/2006/relationships/ctrlProp" Target="../ctrlProps/ctrlProp364.xml"/><Relationship Id="rId88" Type="http://schemas.openxmlformats.org/officeDocument/2006/relationships/ctrlProp" Target="../ctrlProps/ctrlProp369.xml"/><Relationship Id="rId91" Type="http://schemas.openxmlformats.org/officeDocument/2006/relationships/ctrlProp" Target="../ctrlProps/ctrlProp372.xml"/><Relationship Id="rId96" Type="http://schemas.openxmlformats.org/officeDocument/2006/relationships/ctrlProp" Target="../ctrlProps/ctrlProp377.xml"/><Relationship Id="rId111" Type="http://schemas.openxmlformats.org/officeDocument/2006/relationships/ctrlProp" Target="../ctrlProps/ctrlProp392.xml"/><Relationship Id="rId132" Type="http://schemas.openxmlformats.org/officeDocument/2006/relationships/ctrlProp" Target="../ctrlProps/ctrlProp413.xml"/><Relationship Id="rId140" Type="http://schemas.openxmlformats.org/officeDocument/2006/relationships/ctrlProp" Target="../ctrlProps/ctrlProp421.xml"/><Relationship Id="rId145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87.xml"/><Relationship Id="rId15" Type="http://schemas.openxmlformats.org/officeDocument/2006/relationships/ctrlProp" Target="../ctrlProps/ctrlProp296.xml"/><Relationship Id="rId23" Type="http://schemas.openxmlformats.org/officeDocument/2006/relationships/ctrlProp" Target="../ctrlProps/ctrlProp304.xml"/><Relationship Id="rId28" Type="http://schemas.openxmlformats.org/officeDocument/2006/relationships/ctrlProp" Target="../ctrlProps/ctrlProp309.xml"/><Relationship Id="rId36" Type="http://schemas.openxmlformats.org/officeDocument/2006/relationships/ctrlProp" Target="../ctrlProps/ctrlProp317.xml"/><Relationship Id="rId49" Type="http://schemas.openxmlformats.org/officeDocument/2006/relationships/ctrlProp" Target="../ctrlProps/ctrlProp330.xml"/><Relationship Id="rId57" Type="http://schemas.openxmlformats.org/officeDocument/2006/relationships/ctrlProp" Target="../ctrlProps/ctrlProp338.xml"/><Relationship Id="rId106" Type="http://schemas.openxmlformats.org/officeDocument/2006/relationships/ctrlProp" Target="../ctrlProps/ctrlProp387.xml"/><Relationship Id="rId114" Type="http://schemas.openxmlformats.org/officeDocument/2006/relationships/ctrlProp" Target="../ctrlProps/ctrlProp395.xml"/><Relationship Id="rId119" Type="http://schemas.openxmlformats.org/officeDocument/2006/relationships/ctrlProp" Target="../ctrlProps/ctrlProp400.xml"/><Relationship Id="rId127" Type="http://schemas.openxmlformats.org/officeDocument/2006/relationships/ctrlProp" Target="../ctrlProps/ctrlProp408.xml"/><Relationship Id="rId10" Type="http://schemas.openxmlformats.org/officeDocument/2006/relationships/ctrlProp" Target="../ctrlProps/ctrlProp291.xml"/><Relationship Id="rId31" Type="http://schemas.openxmlformats.org/officeDocument/2006/relationships/ctrlProp" Target="../ctrlProps/ctrlProp312.xml"/><Relationship Id="rId44" Type="http://schemas.openxmlformats.org/officeDocument/2006/relationships/ctrlProp" Target="../ctrlProps/ctrlProp325.xml"/><Relationship Id="rId52" Type="http://schemas.openxmlformats.org/officeDocument/2006/relationships/ctrlProp" Target="../ctrlProps/ctrlProp333.xml"/><Relationship Id="rId60" Type="http://schemas.openxmlformats.org/officeDocument/2006/relationships/ctrlProp" Target="../ctrlProps/ctrlProp341.xml"/><Relationship Id="rId65" Type="http://schemas.openxmlformats.org/officeDocument/2006/relationships/ctrlProp" Target="../ctrlProps/ctrlProp346.xml"/><Relationship Id="rId73" Type="http://schemas.openxmlformats.org/officeDocument/2006/relationships/ctrlProp" Target="../ctrlProps/ctrlProp354.xml"/><Relationship Id="rId78" Type="http://schemas.openxmlformats.org/officeDocument/2006/relationships/ctrlProp" Target="../ctrlProps/ctrlProp359.xml"/><Relationship Id="rId81" Type="http://schemas.openxmlformats.org/officeDocument/2006/relationships/ctrlProp" Target="../ctrlProps/ctrlProp362.xml"/><Relationship Id="rId86" Type="http://schemas.openxmlformats.org/officeDocument/2006/relationships/ctrlProp" Target="../ctrlProps/ctrlProp367.xml"/><Relationship Id="rId94" Type="http://schemas.openxmlformats.org/officeDocument/2006/relationships/ctrlProp" Target="../ctrlProps/ctrlProp375.xml"/><Relationship Id="rId99" Type="http://schemas.openxmlformats.org/officeDocument/2006/relationships/ctrlProp" Target="../ctrlProps/ctrlProp380.xml"/><Relationship Id="rId101" Type="http://schemas.openxmlformats.org/officeDocument/2006/relationships/ctrlProp" Target="../ctrlProps/ctrlProp382.xml"/><Relationship Id="rId122" Type="http://schemas.openxmlformats.org/officeDocument/2006/relationships/ctrlProp" Target="../ctrlProps/ctrlProp403.xml"/><Relationship Id="rId130" Type="http://schemas.openxmlformats.org/officeDocument/2006/relationships/ctrlProp" Target="../ctrlProps/ctrlProp411.xml"/><Relationship Id="rId135" Type="http://schemas.openxmlformats.org/officeDocument/2006/relationships/ctrlProp" Target="../ctrlProps/ctrlProp416.xml"/><Relationship Id="rId143" Type="http://schemas.openxmlformats.org/officeDocument/2006/relationships/ctrlProp" Target="../ctrlProps/ctrlProp424.xml"/><Relationship Id="rId4" Type="http://schemas.openxmlformats.org/officeDocument/2006/relationships/ctrlProp" Target="../ctrlProps/ctrlProp285.xml"/><Relationship Id="rId9" Type="http://schemas.openxmlformats.org/officeDocument/2006/relationships/ctrlProp" Target="../ctrlProps/ctrlProp290.xml"/><Relationship Id="rId13" Type="http://schemas.openxmlformats.org/officeDocument/2006/relationships/ctrlProp" Target="../ctrlProps/ctrlProp294.xml"/><Relationship Id="rId18" Type="http://schemas.openxmlformats.org/officeDocument/2006/relationships/ctrlProp" Target="../ctrlProps/ctrlProp299.xml"/><Relationship Id="rId39" Type="http://schemas.openxmlformats.org/officeDocument/2006/relationships/ctrlProp" Target="../ctrlProps/ctrlProp320.xml"/><Relationship Id="rId109" Type="http://schemas.openxmlformats.org/officeDocument/2006/relationships/ctrlProp" Target="../ctrlProps/ctrlProp390.xml"/><Relationship Id="rId34" Type="http://schemas.openxmlformats.org/officeDocument/2006/relationships/ctrlProp" Target="../ctrlProps/ctrlProp315.xml"/><Relationship Id="rId50" Type="http://schemas.openxmlformats.org/officeDocument/2006/relationships/ctrlProp" Target="../ctrlProps/ctrlProp331.xml"/><Relationship Id="rId55" Type="http://schemas.openxmlformats.org/officeDocument/2006/relationships/ctrlProp" Target="../ctrlProps/ctrlProp336.xml"/><Relationship Id="rId76" Type="http://schemas.openxmlformats.org/officeDocument/2006/relationships/ctrlProp" Target="../ctrlProps/ctrlProp357.xml"/><Relationship Id="rId97" Type="http://schemas.openxmlformats.org/officeDocument/2006/relationships/ctrlProp" Target="../ctrlProps/ctrlProp378.xml"/><Relationship Id="rId104" Type="http://schemas.openxmlformats.org/officeDocument/2006/relationships/ctrlProp" Target="../ctrlProps/ctrlProp385.xml"/><Relationship Id="rId120" Type="http://schemas.openxmlformats.org/officeDocument/2006/relationships/ctrlProp" Target="../ctrlProps/ctrlProp401.xml"/><Relationship Id="rId125" Type="http://schemas.openxmlformats.org/officeDocument/2006/relationships/ctrlProp" Target="../ctrlProps/ctrlProp406.xml"/><Relationship Id="rId141" Type="http://schemas.openxmlformats.org/officeDocument/2006/relationships/ctrlProp" Target="../ctrlProps/ctrlProp422.xml"/><Relationship Id="rId7" Type="http://schemas.openxmlformats.org/officeDocument/2006/relationships/ctrlProp" Target="../ctrlProps/ctrlProp288.xml"/><Relationship Id="rId71" Type="http://schemas.openxmlformats.org/officeDocument/2006/relationships/ctrlProp" Target="../ctrlProps/ctrlProp352.xml"/><Relationship Id="rId92" Type="http://schemas.openxmlformats.org/officeDocument/2006/relationships/ctrlProp" Target="../ctrlProps/ctrlProp373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310.xml"/><Relationship Id="rId24" Type="http://schemas.openxmlformats.org/officeDocument/2006/relationships/ctrlProp" Target="../ctrlProps/ctrlProp305.xml"/><Relationship Id="rId40" Type="http://schemas.openxmlformats.org/officeDocument/2006/relationships/ctrlProp" Target="../ctrlProps/ctrlProp321.xml"/><Relationship Id="rId45" Type="http://schemas.openxmlformats.org/officeDocument/2006/relationships/ctrlProp" Target="../ctrlProps/ctrlProp326.xml"/><Relationship Id="rId66" Type="http://schemas.openxmlformats.org/officeDocument/2006/relationships/ctrlProp" Target="../ctrlProps/ctrlProp347.xml"/><Relationship Id="rId87" Type="http://schemas.openxmlformats.org/officeDocument/2006/relationships/ctrlProp" Target="../ctrlProps/ctrlProp368.xml"/><Relationship Id="rId110" Type="http://schemas.openxmlformats.org/officeDocument/2006/relationships/ctrlProp" Target="../ctrlProps/ctrlProp391.xml"/><Relationship Id="rId115" Type="http://schemas.openxmlformats.org/officeDocument/2006/relationships/ctrlProp" Target="../ctrlProps/ctrlProp396.xml"/><Relationship Id="rId131" Type="http://schemas.openxmlformats.org/officeDocument/2006/relationships/ctrlProp" Target="../ctrlProps/ctrlProp412.xml"/><Relationship Id="rId136" Type="http://schemas.openxmlformats.org/officeDocument/2006/relationships/ctrlProp" Target="../ctrlProps/ctrlProp417.xml"/><Relationship Id="rId61" Type="http://schemas.openxmlformats.org/officeDocument/2006/relationships/ctrlProp" Target="../ctrlProps/ctrlProp342.xml"/><Relationship Id="rId82" Type="http://schemas.openxmlformats.org/officeDocument/2006/relationships/ctrlProp" Target="../ctrlProps/ctrlProp363.xml"/><Relationship Id="rId19" Type="http://schemas.openxmlformats.org/officeDocument/2006/relationships/ctrlProp" Target="../ctrlProps/ctrlProp300.xml"/><Relationship Id="rId14" Type="http://schemas.openxmlformats.org/officeDocument/2006/relationships/ctrlProp" Target="../ctrlProps/ctrlProp295.xml"/><Relationship Id="rId30" Type="http://schemas.openxmlformats.org/officeDocument/2006/relationships/ctrlProp" Target="../ctrlProps/ctrlProp311.xml"/><Relationship Id="rId35" Type="http://schemas.openxmlformats.org/officeDocument/2006/relationships/ctrlProp" Target="../ctrlProps/ctrlProp316.xml"/><Relationship Id="rId56" Type="http://schemas.openxmlformats.org/officeDocument/2006/relationships/ctrlProp" Target="../ctrlProps/ctrlProp337.xml"/><Relationship Id="rId77" Type="http://schemas.openxmlformats.org/officeDocument/2006/relationships/ctrlProp" Target="../ctrlProps/ctrlProp358.xml"/><Relationship Id="rId100" Type="http://schemas.openxmlformats.org/officeDocument/2006/relationships/ctrlProp" Target="../ctrlProps/ctrlProp381.xml"/><Relationship Id="rId105" Type="http://schemas.openxmlformats.org/officeDocument/2006/relationships/ctrlProp" Target="../ctrlProps/ctrlProp386.xml"/><Relationship Id="rId126" Type="http://schemas.openxmlformats.org/officeDocument/2006/relationships/ctrlProp" Target="../ctrlProps/ctrlProp407.xml"/><Relationship Id="rId8" Type="http://schemas.openxmlformats.org/officeDocument/2006/relationships/ctrlProp" Target="../ctrlProps/ctrlProp289.xml"/><Relationship Id="rId51" Type="http://schemas.openxmlformats.org/officeDocument/2006/relationships/ctrlProp" Target="../ctrlProps/ctrlProp332.xml"/><Relationship Id="rId72" Type="http://schemas.openxmlformats.org/officeDocument/2006/relationships/ctrlProp" Target="../ctrlProps/ctrlProp353.xml"/><Relationship Id="rId93" Type="http://schemas.openxmlformats.org/officeDocument/2006/relationships/ctrlProp" Target="../ctrlProps/ctrlProp374.xml"/><Relationship Id="rId98" Type="http://schemas.openxmlformats.org/officeDocument/2006/relationships/ctrlProp" Target="../ctrlProps/ctrlProp379.xml"/><Relationship Id="rId121" Type="http://schemas.openxmlformats.org/officeDocument/2006/relationships/ctrlProp" Target="../ctrlProps/ctrlProp402.xml"/><Relationship Id="rId142" Type="http://schemas.openxmlformats.org/officeDocument/2006/relationships/ctrlProp" Target="../ctrlProps/ctrlProp42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63"/>
  <sheetViews>
    <sheetView zoomScaleNormal="100" workbookViewId="0">
      <selection activeCell="J21" sqref="J21:M21"/>
    </sheetView>
  </sheetViews>
  <sheetFormatPr defaultColWidth="9.140625" defaultRowHeight="15" x14ac:dyDescent="0.25"/>
  <cols>
    <col min="1" max="1" width="2.85546875" style="2" customWidth="1"/>
    <col min="2" max="2" width="6.85546875" style="2" customWidth="1"/>
    <col min="3" max="4" width="7.140625" style="2" customWidth="1"/>
    <col min="5" max="9" width="6.85546875" style="2" customWidth="1"/>
    <col min="10" max="10" width="2.85546875" style="2" customWidth="1"/>
    <col min="11" max="17" width="6.85546875" style="2" customWidth="1"/>
    <col min="18" max="18" width="2.85546875" style="2" customWidth="1"/>
    <col min="19" max="19" width="7.7109375" style="2" hidden="1" customWidth="1"/>
    <col min="20" max="20" width="9.28515625" style="2" hidden="1" customWidth="1"/>
    <col min="21" max="21" width="10" style="2" hidden="1" customWidth="1"/>
    <col min="22" max="22" width="6.7109375" style="2" hidden="1" customWidth="1"/>
    <col min="23" max="23" width="3.85546875" style="2" hidden="1" customWidth="1"/>
    <col min="24" max="24" width="6.7109375" style="2" hidden="1" customWidth="1"/>
    <col min="25" max="25" width="9" style="2" hidden="1" customWidth="1"/>
    <col min="26" max="29" width="0" style="2" hidden="1" customWidth="1"/>
    <col min="30" max="16384" width="9.140625" style="2"/>
  </cols>
  <sheetData>
    <row r="1" spans="1:29" ht="15.75" thickTop="1" x14ac:dyDescent="0.25">
      <c r="A1" s="23"/>
      <c r="B1" s="51">
        <v>43221</v>
      </c>
      <c r="C1" s="51"/>
      <c r="D1" s="54" t="s">
        <v>24</v>
      </c>
      <c r="E1" s="54"/>
      <c r="F1" s="54"/>
      <c r="G1" s="54"/>
      <c r="H1" s="54"/>
      <c r="I1" s="54"/>
      <c r="J1" s="36"/>
      <c r="K1" s="36"/>
      <c r="L1" s="36"/>
      <c r="M1" s="36"/>
      <c r="N1" s="36"/>
      <c r="O1" s="36"/>
      <c r="P1" s="36"/>
      <c r="Q1" s="36"/>
      <c r="R1" s="37"/>
      <c r="S1" s="10"/>
      <c r="T1" s="10"/>
      <c r="U1" s="10"/>
      <c r="V1" s="10"/>
      <c r="W1" s="10"/>
      <c r="X1" s="10"/>
      <c r="Y1" s="10"/>
    </row>
    <row r="2" spans="1:29" x14ac:dyDescent="0.25">
      <c r="A2" s="18"/>
      <c r="B2" s="52"/>
      <c r="C2" s="52"/>
      <c r="D2" s="55"/>
      <c r="E2" s="55"/>
      <c r="F2" s="55"/>
      <c r="G2" s="55"/>
      <c r="H2" s="55"/>
      <c r="I2" s="55"/>
      <c r="J2" s="26"/>
      <c r="K2" s="26"/>
      <c r="L2" s="26"/>
      <c r="M2" s="26"/>
      <c r="N2" s="26"/>
      <c r="O2" s="26"/>
      <c r="P2" s="26"/>
      <c r="Q2" s="26"/>
      <c r="R2" s="35"/>
      <c r="S2" s="10"/>
      <c r="T2" s="10"/>
      <c r="U2" s="10"/>
      <c r="V2" s="10"/>
      <c r="W2" s="10"/>
      <c r="X2" s="10"/>
      <c r="Y2" s="10"/>
    </row>
    <row r="3" spans="1:29" x14ac:dyDescent="0.25">
      <c r="A3" s="18"/>
      <c r="B3" s="53"/>
      <c r="C3" s="53"/>
      <c r="D3" s="56"/>
      <c r="E3" s="56"/>
      <c r="F3" s="56"/>
      <c r="G3" s="56"/>
      <c r="H3" s="56"/>
      <c r="I3" s="56"/>
      <c r="J3" s="26"/>
      <c r="K3" s="26"/>
      <c r="L3" s="26"/>
      <c r="M3" s="26"/>
      <c r="N3" s="26"/>
      <c r="O3" s="26"/>
      <c r="P3" s="26"/>
      <c r="Q3" s="26"/>
      <c r="R3" s="35"/>
      <c r="S3" s="10"/>
      <c r="T3" s="10"/>
      <c r="U3" s="10"/>
      <c r="V3" s="10"/>
      <c r="W3" s="10"/>
      <c r="X3" s="10"/>
      <c r="Y3" s="10"/>
    </row>
    <row r="4" spans="1:29" x14ac:dyDescent="0.25">
      <c r="A4" s="18"/>
      <c r="B4" s="71" t="s">
        <v>4</v>
      </c>
      <c r="C4" s="71"/>
      <c r="D4" s="71"/>
      <c r="E4" s="62"/>
      <c r="F4" s="62"/>
      <c r="G4" s="62"/>
      <c r="H4" s="62"/>
      <c r="I4" s="62"/>
      <c r="J4" s="27"/>
      <c r="K4" s="26"/>
      <c r="L4" s="26"/>
      <c r="M4" s="26"/>
      <c r="N4" s="26"/>
      <c r="O4" s="26"/>
      <c r="P4" s="26"/>
      <c r="Q4" s="26"/>
      <c r="R4" s="35"/>
      <c r="S4" s="10"/>
      <c r="T4" s="10"/>
      <c r="U4" s="10"/>
      <c r="V4" s="10"/>
      <c r="W4" s="10"/>
      <c r="X4" s="10"/>
      <c r="Y4" s="10"/>
    </row>
    <row r="5" spans="1:29" x14ac:dyDescent="0.25">
      <c r="A5" s="18"/>
      <c r="B5" s="71" t="s">
        <v>59</v>
      </c>
      <c r="C5" s="71"/>
      <c r="D5" s="71"/>
      <c r="E5" s="72"/>
      <c r="F5" s="62"/>
      <c r="G5" s="62"/>
      <c r="H5" s="62"/>
      <c r="I5" s="62"/>
      <c r="J5" s="27"/>
      <c r="K5" s="26"/>
      <c r="L5" s="26"/>
      <c r="M5" s="26"/>
      <c r="N5" s="26"/>
      <c r="O5" s="26"/>
      <c r="P5" s="26"/>
      <c r="Q5" s="26"/>
      <c r="R5" s="35"/>
      <c r="S5" s="10"/>
      <c r="T5" s="10"/>
      <c r="U5" s="10"/>
      <c r="V5" s="10"/>
      <c r="W5" s="10"/>
      <c r="X5" s="10"/>
      <c r="Y5" s="10"/>
    </row>
    <row r="6" spans="1:29" x14ac:dyDescent="0.25">
      <c r="A6" s="18"/>
      <c r="B6" s="71" t="s">
        <v>6</v>
      </c>
      <c r="C6" s="71"/>
      <c r="D6" s="71"/>
      <c r="E6" s="62"/>
      <c r="F6" s="62"/>
      <c r="G6" s="62"/>
      <c r="H6" s="62"/>
      <c r="I6" s="62"/>
      <c r="J6" s="27"/>
      <c r="K6" s="29" t="s">
        <v>47</v>
      </c>
      <c r="L6" s="28"/>
      <c r="M6" s="30"/>
      <c r="N6" s="79"/>
      <c r="O6" s="80"/>
      <c r="P6" s="80"/>
      <c r="Q6" s="81"/>
      <c r="R6" s="35"/>
      <c r="S6" s="10"/>
      <c r="T6" s="10"/>
      <c r="U6" s="10"/>
      <c r="V6" s="10"/>
      <c r="W6" s="10"/>
      <c r="X6" s="10"/>
      <c r="Y6" s="10"/>
    </row>
    <row r="7" spans="1:29" x14ac:dyDescent="0.25">
      <c r="A7" s="18"/>
      <c r="B7" s="71" t="s">
        <v>7</v>
      </c>
      <c r="C7" s="71"/>
      <c r="D7" s="71"/>
      <c r="E7" s="62"/>
      <c r="F7" s="62"/>
      <c r="G7" s="62"/>
      <c r="H7" s="62"/>
      <c r="I7" s="62"/>
      <c r="J7" s="22"/>
      <c r="K7" s="83" t="s">
        <v>12</v>
      </c>
      <c r="L7" s="84"/>
      <c r="M7" s="85"/>
      <c r="N7" s="62"/>
      <c r="O7" s="62"/>
      <c r="P7" s="62"/>
      <c r="Q7" s="62"/>
      <c r="R7" s="35"/>
      <c r="S7" s="10"/>
      <c r="T7" s="10"/>
      <c r="U7" s="10"/>
      <c r="V7" s="10"/>
      <c r="W7" s="10"/>
      <c r="X7" s="10"/>
      <c r="Y7" s="10"/>
    </row>
    <row r="8" spans="1:29" x14ac:dyDescent="0.25">
      <c r="A8" s="18"/>
      <c r="B8" s="71" t="s">
        <v>8</v>
      </c>
      <c r="C8" s="71"/>
      <c r="D8" s="71"/>
      <c r="E8" s="62"/>
      <c r="F8" s="62"/>
      <c r="G8" s="62"/>
      <c r="H8" s="62"/>
      <c r="I8" s="62"/>
      <c r="J8" s="22"/>
      <c r="K8" s="71" t="s">
        <v>13</v>
      </c>
      <c r="L8" s="71"/>
      <c r="M8" s="71"/>
      <c r="N8" s="62"/>
      <c r="O8" s="62"/>
      <c r="P8" s="62"/>
      <c r="Q8" s="62"/>
      <c r="R8" s="35"/>
      <c r="S8" s="10"/>
      <c r="T8" s="10"/>
      <c r="U8" s="10"/>
      <c r="V8" s="10"/>
      <c r="W8" s="10"/>
      <c r="X8" s="10"/>
      <c r="Y8" s="10"/>
    </row>
    <row r="9" spans="1:29" x14ac:dyDescent="0.25">
      <c r="A9" s="18"/>
      <c r="B9" s="20"/>
      <c r="C9" s="20"/>
      <c r="D9" s="20"/>
      <c r="E9" s="20"/>
      <c r="F9" s="20"/>
      <c r="G9" s="20"/>
      <c r="H9" s="20"/>
      <c r="I9" s="20"/>
      <c r="J9" s="26"/>
      <c r="K9" s="20"/>
      <c r="L9" s="20"/>
      <c r="M9" s="20"/>
      <c r="N9" s="20"/>
      <c r="O9" s="20"/>
      <c r="P9" s="20"/>
      <c r="Q9" s="20"/>
      <c r="R9" s="35"/>
      <c r="S9" s="10"/>
      <c r="T9" s="10"/>
      <c r="U9" s="10"/>
      <c r="V9" s="10"/>
      <c r="W9" s="10"/>
      <c r="X9" s="10"/>
      <c r="Y9" s="10"/>
    </row>
    <row r="10" spans="1:29" x14ac:dyDescent="0.25">
      <c r="A10" s="18"/>
      <c r="B10" s="71" t="s">
        <v>9</v>
      </c>
      <c r="C10" s="71"/>
      <c r="D10" s="71" t="s">
        <v>46</v>
      </c>
      <c r="E10" s="71"/>
      <c r="F10" s="71" t="s">
        <v>10</v>
      </c>
      <c r="G10" s="71"/>
      <c r="H10" s="71" t="s">
        <v>11</v>
      </c>
      <c r="I10" s="71"/>
      <c r="J10" s="22"/>
      <c r="K10" s="71" t="s">
        <v>14</v>
      </c>
      <c r="L10" s="71"/>
      <c r="M10" s="71"/>
      <c r="N10" s="71"/>
      <c r="O10" s="71"/>
      <c r="P10" s="71"/>
      <c r="Q10" s="71"/>
      <c r="R10" s="35"/>
      <c r="S10" s="10"/>
      <c r="T10" s="10"/>
      <c r="U10" s="10"/>
      <c r="V10" s="10"/>
      <c r="W10" s="10"/>
      <c r="X10" s="10"/>
      <c r="Y10" s="10"/>
    </row>
    <row r="11" spans="1:29" x14ac:dyDescent="0.25">
      <c r="A11" s="18"/>
      <c r="B11" s="71" t="s">
        <v>17</v>
      </c>
      <c r="C11" s="71"/>
      <c r="D11" s="70"/>
      <c r="E11" s="70"/>
      <c r="F11" s="70"/>
      <c r="G11" s="70"/>
      <c r="H11" s="70"/>
      <c r="I11" s="70"/>
      <c r="J11" s="22"/>
      <c r="K11" s="71" t="s">
        <v>45</v>
      </c>
      <c r="L11" s="71"/>
      <c r="M11" s="71"/>
      <c r="N11" s="71"/>
      <c r="O11" s="86"/>
      <c r="P11" s="86"/>
      <c r="Q11" s="86"/>
      <c r="R11" s="35"/>
      <c r="S11" s="10"/>
      <c r="T11" s="10"/>
      <c r="U11" s="10"/>
      <c r="V11" s="10"/>
      <c r="W11" s="10"/>
      <c r="X11" s="10"/>
      <c r="Y11" s="10" t="s">
        <v>53</v>
      </c>
    </row>
    <row r="12" spans="1:29" x14ac:dyDescent="0.25">
      <c r="A12" s="18"/>
      <c r="B12" s="71" t="s">
        <v>18</v>
      </c>
      <c r="C12" s="71"/>
      <c r="D12" s="70"/>
      <c r="E12" s="70"/>
      <c r="F12" s="70"/>
      <c r="G12" s="70"/>
      <c r="H12" s="70"/>
      <c r="I12" s="70"/>
      <c r="J12" s="22"/>
      <c r="K12" s="71" t="s">
        <v>25</v>
      </c>
      <c r="L12" s="71"/>
      <c r="M12" s="71"/>
      <c r="N12" s="71"/>
      <c r="O12" s="86"/>
      <c r="P12" s="86"/>
      <c r="Q12" s="86"/>
      <c r="R12" s="35"/>
      <c r="S12" s="10"/>
      <c r="T12" s="10"/>
      <c r="U12" s="10"/>
      <c r="V12" s="10"/>
      <c r="W12" s="10"/>
      <c r="X12" s="10"/>
      <c r="Y12" s="39">
        <f>ROUND(O12,2)</f>
        <v>0</v>
      </c>
    </row>
    <row r="13" spans="1:29" x14ac:dyDescent="0.25">
      <c r="A13" s="18"/>
      <c r="B13" s="105" t="s">
        <v>61</v>
      </c>
      <c r="C13" s="104"/>
      <c r="D13" s="104"/>
      <c r="E13" s="104"/>
      <c r="F13" s="104"/>
      <c r="G13" s="104"/>
      <c r="H13" s="104"/>
      <c r="I13" s="20"/>
      <c r="J13" s="25"/>
      <c r="K13" s="20"/>
      <c r="L13" s="20"/>
      <c r="M13" s="20"/>
      <c r="N13" s="20"/>
      <c r="O13" s="20"/>
      <c r="P13" s="20"/>
      <c r="Q13" s="20"/>
      <c r="R13" s="35"/>
      <c r="S13" s="10"/>
      <c r="T13" s="10"/>
      <c r="U13" s="10"/>
      <c r="V13" s="10"/>
      <c r="W13" s="10"/>
      <c r="X13" s="10"/>
      <c r="Y13" s="10"/>
    </row>
    <row r="14" spans="1:29" ht="15" customHeight="1" x14ac:dyDescent="0.25">
      <c r="A14" s="18"/>
      <c r="B14" s="71" t="s">
        <v>0</v>
      </c>
      <c r="C14" s="82" t="s">
        <v>60</v>
      </c>
      <c r="D14" s="82"/>
      <c r="E14" s="82" t="s">
        <v>2</v>
      </c>
      <c r="F14" s="82"/>
      <c r="G14" s="82" t="s">
        <v>3</v>
      </c>
      <c r="H14" s="82"/>
      <c r="I14" s="82"/>
      <c r="J14" s="82" t="s">
        <v>15</v>
      </c>
      <c r="K14" s="82"/>
      <c r="L14" s="82"/>
      <c r="M14" s="82"/>
      <c r="N14" s="82" t="s">
        <v>16</v>
      </c>
      <c r="O14" s="82"/>
      <c r="P14" s="82"/>
      <c r="Q14" s="82"/>
      <c r="R14" s="35"/>
      <c r="S14" s="10"/>
      <c r="T14" s="10"/>
      <c r="U14" s="10"/>
      <c r="V14" s="10"/>
      <c r="W14" s="10"/>
      <c r="X14" s="10"/>
      <c r="Y14" s="10"/>
    </row>
    <row r="15" spans="1:29" x14ac:dyDescent="0.25">
      <c r="A15" s="18"/>
      <c r="B15" s="71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35"/>
      <c r="S15" s="10"/>
      <c r="T15" s="10"/>
      <c r="U15" s="10"/>
      <c r="V15" s="10"/>
      <c r="W15" s="10"/>
      <c r="X15" s="10"/>
      <c r="Y15" s="10"/>
    </row>
    <row r="16" spans="1:29" x14ac:dyDescent="0.25">
      <c r="A16" s="24" t="str">
        <f>IF($C$16&lt;&gt;"","S1","")</f>
        <v/>
      </c>
      <c r="B16" s="14"/>
      <c r="C16" s="69" t="str">
        <f>IF(OR($D$11="",$D$12="",$N$8="&gt; 35 mph and ≤ 45 mph",$N$8="",E8=""),"",$D$11)</f>
        <v/>
      </c>
      <c r="D16" s="69"/>
      <c r="E16" s="69" t="str">
        <f>IF($D$12="","",IF(C16="","",IF(ABS($D$12-$D$11)&lt;528,$D$12,IF($D$12&gt;$D$11,C16+528,C16-528))))</f>
        <v/>
      </c>
      <c r="F16" s="69"/>
      <c r="G16" s="68" t="str">
        <f>IF(E16="","",ROUND(ABS(E16-C16),0))</f>
        <v/>
      </c>
      <c r="H16" s="68"/>
      <c r="I16" s="68"/>
      <c r="J16" s="65"/>
      <c r="K16" s="66"/>
      <c r="L16" s="66"/>
      <c r="M16" s="67"/>
      <c r="N16" s="64" t="str">
        <f>IF(V16=TRUE,"Applied Grinding",IF(OR($E$8="",$N$7="",G16="",J16=""),"",IF(OR($N$8="&gt; 35 mph and ≤ 45 mph",$E$8=""),0,IF($N$7="HMA",IF(Z16&lt;=30,1500*(G16/528),IF(Z16&lt;=39,((6500)-(166.6667)*Z16)*(G16/528),IF(Z16&lt;=75,0,IF(Z16&lt;=90,((7500)-(100)*Z16)*(G16/528),IF(G16&lt;100,-1500*(G16/528),"CW"))))),IF($N$7="PCC",IF(Z16&lt;=55,1500*(G16/528),IF(Z16&lt;=63,(11812.5-187.5*Z16)*(G16/528),IF(Z16&lt;=75,0,IF(Z16&lt;=90,(7500-100*Z16)*(G16/528),IF(G16&lt;100,-1500*(G16/528),"CW"))))))))))</f>
        <v/>
      </c>
      <c r="O16" s="64"/>
      <c r="P16" s="64"/>
      <c r="Q16" s="64"/>
      <c r="R16" s="35"/>
      <c r="S16" s="10"/>
      <c r="T16" s="10" t="str">
        <f>IF(E16="","",G16*J16)</f>
        <v/>
      </c>
      <c r="U16" s="10"/>
      <c r="V16" s="15" t="b">
        <v>0</v>
      </c>
      <c r="W16" s="10"/>
      <c r="X16" s="11" t="str">
        <f>IF(OR(C16="",E16=""),"",IF(AND(ABS(D11-D12)&lt;=528,F11="",F12=""),"Done",IF(ABS(D11-D12)&lt;=528,2,"Continue-1")))</f>
        <v/>
      </c>
      <c r="Y16" s="10"/>
      <c r="Z16" s="43">
        <f>ROUND(J16,2)</f>
        <v>0</v>
      </c>
      <c r="AA16" s="2">
        <f>E$4</f>
        <v>0</v>
      </c>
      <c r="AB16" s="2">
        <f>N$7</f>
        <v>0</v>
      </c>
      <c r="AC16" s="2">
        <f>N$8</f>
        <v>0</v>
      </c>
    </row>
    <row r="17" spans="1:29" x14ac:dyDescent="0.25">
      <c r="A17" s="24" t="str">
        <f>IF(OR($X16="Done",$A16=""),"",IF($X16=2,"S2",IF($X16=3,"S3","↓")))</f>
        <v/>
      </c>
      <c r="B17" s="14"/>
      <c r="C17" s="69" t="str">
        <f>IF(E16="","",IF(X16="Done","",IF(X16=2,$F$11,IF(X16=3,$H$11,E16))))</f>
        <v/>
      </c>
      <c r="D17" s="69"/>
      <c r="E17" s="69" t="str">
        <f>IF(C17="","",IF(X16="Continue-1",IF($D$12&gt;$D$11,IF(C17+528&gt;$D$12,$D$12,C17+528),IF(C17-528&lt;$D$12,$D$12,C17-528)),IF(OR(X16="Continue-2",X16=2),IF($F$12&gt;$F$11,IF(C17+528&gt;$F$12,$F$12,C17+528),IF(C17-528&lt;$F$12,$F$12,C17-528)),IF($H$12&gt;$H$11,IF(C17+528&gt;$H$12,$H$12,C17+528),IF(C17-528&lt;$H$12,$H$12,C17-528)))))</f>
        <v/>
      </c>
      <c r="F17" s="69"/>
      <c r="G17" s="68" t="str">
        <f t="shared" ref="G17:G55" si="0">IF(E17="","",ROUND(ABS(E17-C17),0))</f>
        <v/>
      </c>
      <c r="H17" s="68"/>
      <c r="I17" s="68"/>
      <c r="J17" s="65"/>
      <c r="K17" s="66"/>
      <c r="L17" s="66"/>
      <c r="M17" s="67"/>
      <c r="N17" s="64" t="str">
        <f t="shared" ref="N17:N55" si="1">IF(V17=TRUE,"Applied Grinding",IF(OR($E$8="",$N$7="",G17="",J17=""),"",IF(OR($N$8="&gt; 35 mph and ≤ 45 mph",$E$8=""),0,IF($N$7="HMA",IF(Z17&lt;=30,1500*(G17/528),IF(Z17&lt;=39,((6500)-(166.6667)*Z17)*(G17/528),IF(Z17&lt;=75,0,IF(Z17&lt;=90,((7500)-(100)*Z17)*(G17/528),IF(G17&lt;100,-1500*(G17/528),"CW"))))),IF($N$7="PCC",IF(Z17&lt;=55,1500*(G17/528),IF(Z17&lt;=63,(11812.5-187.5*Z17)*(G17/528),IF(Z17&lt;=75,0,IF(Z17&lt;=90,(7500-100*Z17)*(G17/528),IF(G17&lt;100,-1500*(G17/528),"CW"))))))))))</f>
        <v/>
      </c>
      <c r="O17" s="64"/>
      <c r="P17" s="64"/>
      <c r="Q17" s="64"/>
      <c r="R17" s="35"/>
      <c r="S17" s="10"/>
      <c r="T17" s="10" t="str">
        <f t="shared" ref="T17:T55" si="2">IF(E17="","",G17*J17)</f>
        <v/>
      </c>
      <c r="U17" s="10"/>
      <c r="V17" s="16" t="b">
        <v>0</v>
      </c>
      <c r="W17" s="10"/>
      <c r="X17" s="12" t="str">
        <f>IF(C17="","",IF(OR(AND(E17=$D$12,OR($F$11="",$F$12=""),X16="Continue-1"),AND(E17=$F$12,OR($H$11="",$H$12=""),OR(X16=2,X16="Continue-2")),AND(E17=$H$12,OR(X16=3,X16="Continue-3"))),"Done",IF(AND(E17=$D$12,X16="Continue-1"),2,IF(AND(X16="Continue-1",E17=MEDIAN(E17,$D$11,$D$12)),"Continue-1",IF(AND(E17=$F$12,OR(X16=2,X16="Continue-2")),3,IF(AND(OR(X16=2,X16="Continue-2"),E17=MEDIAN(E17,$F$11,$F$12)),"Continue-2","Continue-3"))))))</f>
        <v/>
      </c>
      <c r="Y17" s="10"/>
      <c r="Z17" s="43">
        <f t="shared" ref="Z17:Z55" si="3">ROUND(J17,2)</f>
        <v>0</v>
      </c>
      <c r="AA17" s="2">
        <f t="shared" ref="AA17:AA55" si="4">E$4</f>
        <v>0</v>
      </c>
      <c r="AB17" s="2">
        <f t="shared" ref="AB17:AB55" si="5">N$7</f>
        <v>0</v>
      </c>
      <c r="AC17" s="2">
        <f t="shared" ref="AC17:AC55" si="6">N$8</f>
        <v>0</v>
      </c>
    </row>
    <row r="18" spans="1:29" x14ac:dyDescent="0.25">
      <c r="A18" s="24" t="str">
        <f t="shared" ref="A18:A55" si="7">IF(OR($X17="Done",$A17=""),"",IF($X17=2,"S2",IF($X17=3,"S3","↓")))</f>
        <v/>
      </c>
      <c r="B18" s="14"/>
      <c r="C18" s="69" t="str">
        <f t="shared" ref="C18:C55" si="8">IF(E17="","",IF(X17="Done","",IF(X17=2,$F$11,IF(X17=3,$H$11,E17))))</f>
        <v/>
      </c>
      <c r="D18" s="69"/>
      <c r="E18" s="69" t="str">
        <f t="shared" ref="E18:E55" si="9">IF(C18="","",IF(X17="Continue-1",IF($D$12&gt;$D$11,IF(C18+528&gt;$D$12,$D$12,C18+528),IF(C18-528&lt;$D$12,$D$12,C18-528)),IF(OR(X17="Continue-2",X17=2),IF($F$12&gt;$F$11,IF(C18+528&gt;$F$12,$F$12,C18+528),IF(C18-528&lt;$F$12,$F$12,C18-528)),IF($H$12&gt;$H$11,IF(C18+528&gt;$H$12,$H$12,C18+528),IF(C18-528&lt;$H$12,$H$12,C18-528)))))</f>
        <v/>
      </c>
      <c r="F18" s="69"/>
      <c r="G18" s="68" t="str">
        <f t="shared" si="0"/>
        <v/>
      </c>
      <c r="H18" s="68"/>
      <c r="I18" s="68"/>
      <c r="J18" s="65"/>
      <c r="K18" s="66"/>
      <c r="L18" s="66"/>
      <c r="M18" s="67"/>
      <c r="N18" s="64" t="str">
        <f t="shared" si="1"/>
        <v/>
      </c>
      <c r="O18" s="64"/>
      <c r="P18" s="64"/>
      <c r="Q18" s="64"/>
      <c r="R18" s="35"/>
      <c r="S18" s="10"/>
      <c r="T18" s="10" t="str">
        <f t="shared" si="2"/>
        <v/>
      </c>
      <c r="U18" s="10"/>
      <c r="V18" s="16" t="b">
        <v>0</v>
      </c>
      <c r="W18" s="10"/>
      <c r="X18" s="12" t="str">
        <f t="shared" ref="X18:X55" si="10">IF(C18="","",IF(OR(AND(E18=$D$12,OR($F$11="",$F$12=""),X17="Continue-1"),AND(E18=$F$12,OR($H$11="",$H$12=""),OR(X17=2,X17="Continue-2")),AND(E18=$H$12,OR(X17=3,X17="Continue-3"))),"Done",IF(AND(E18=$D$12,X17="Continue-1"),2,IF(AND(X17="Continue-1",E18=MEDIAN(E18,$D$11,$D$12)),"Continue-1",IF(AND(E18=$F$12,OR(X17=2,X17="Continue-2")),3,IF(AND(OR(X17=2,X17="Continue-2"),E18=MEDIAN(E18,$F$11,$F$12)),"Continue-2","Continue-3"))))))</f>
        <v/>
      </c>
      <c r="Y18" s="10"/>
      <c r="Z18" s="43">
        <f t="shared" si="3"/>
        <v>0</v>
      </c>
      <c r="AA18" s="2">
        <f t="shared" si="4"/>
        <v>0</v>
      </c>
      <c r="AB18" s="2">
        <f t="shared" si="5"/>
        <v>0</v>
      </c>
      <c r="AC18" s="2">
        <f t="shared" si="6"/>
        <v>0</v>
      </c>
    </row>
    <row r="19" spans="1:29" x14ac:dyDescent="0.25">
      <c r="A19" s="24" t="str">
        <f t="shared" si="7"/>
        <v/>
      </c>
      <c r="B19" s="14"/>
      <c r="C19" s="69" t="str">
        <f t="shared" si="8"/>
        <v/>
      </c>
      <c r="D19" s="69"/>
      <c r="E19" s="69" t="str">
        <f t="shared" si="9"/>
        <v/>
      </c>
      <c r="F19" s="69"/>
      <c r="G19" s="68" t="str">
        <f t="shared" si="0"/>
        <v/>
      </c>
      <c r="H19" s="68"/>
      <c r="I19" s="68"/>
      <c r="J19" s="65"/>
      <c r="K19" s="66"/>
      <c r="L19" s="66"/>
      <c r="M19" s="67"/>
      <c r="N19" s="64" t="str">
        <f t="shared" si="1"/>
        <v/>
      </c>
      <c r="O19" s="64"/>
      <c r="P19" s="64"/>
      <c r="Q19" s="64"/>
      <c r="R19" s="35"/>
      <c r="S19" s="10"/>
      <c r="T19" s="10" t="str">
        <f t="shared" si="2"/>
        <v/>
      </c>
      <c r="U19" s="10"/>
      <c r="V19" s="16" t="b">
        <v>0</v>
      </c>
      <c r="W19" s="10"/>
      <c r="X19" s="12" t="str">
        <f t="shared" si="10"/>
        <v/>
      </c>
      <c r="Y19" s="10"/>
      <c r="Z19" s="43">
        <f t="shared" si="3"/>
        <v>0</v>
      </c>
      <c r="AA19" s="2">
        <f t="shared" si="4"/>
        <v>0</v>
      </c>
      <c r="AB19" s="2">
        <f t="shared" si="5"/>
        <v>0</v>
      </c>
      <c r="AC19" s="2">
        <f t="shared" si="6"/>
        <v>0</v>
      </c>
    </row>
    <row r="20" spans="1:29" x14ac:dyDescent="0.25">
      <c r="A20" s="24" t="str">
        <f t="shared" si="7"/>
        <v/>
      </c>
      <c r="B20" s="14"/>
      <c r="C20" s="69" t="str">
        <f t="shared" si="8"/>
        <v/>
      </c>
      <c r="D20" s="69"/>
      <c r="E20" s="69" t="str">
        <f t="shared" si="9"/>
        <v/>
      </c>
      <c r="F20" s="69"/>
      <c r="G20" s="68" t="str">
        <f t="shared" si="0"/>
        <v/>
      </c>
      <c r="H20" s="68"/>
      <c r="I20" s="68"/>
      <c r="J20" s="65"/>
      <c r="K20" s="66"/>
      <c r="L20" s="66"/>
      <c r="M20" s="67"/>
      <c r="N20" s="64" t="str">
        <f t="shared" si="1"/>
        <v/>
      </c>
      <c r="O20" s="64"/>
      <c r="P20" s="64"/>
      <c r="Q20" s="64"/>
      <c r="R20" s="35"/>
      <c r="S20" s="10"/>
      <c r="T20" s="10" t="str">
        <f t="shared" si="2"/>
        <v/>
      </c>
      <c r="U20" s="10"/>
      <c r="V20" s="16" t="b">
        <v>0</v>
      </c>
      <c r="W20" s="10"/>
      <c r="X20" s="12" t="str">
        <f t="shared" si="10"/>
        <v/>
      </c>
      <c r="Y20" s="10"/>
      <c r="Z20" s="43">
        <f t="shared" si="3"/>
        <v>0</v>
      </c>
      <c r="AA20" s="2">
        <f t="shared" si="4"/>
        <v>0</v>
      </c>
      <c r="AB20" s="2">
        <f t="shared" si="5"/>
        <v>0</v>
      </c>
      <c r="AC20" s="2">
        <f t="shared" si="6"/>
        <v>0</v>
      </c>
    </row>
    <row r="21" spans="1:29" x14ac:dyDescent="0.25">
      <c r="A21" s="24" t="str">
        <f t="shared" si="7"/>
        <v/>
      </c>
      <c r="B21" s="14"/>
      <c r="C21" s="69" t="str">
        <f t="shared" si="8"/>
        <v/>
      </c>
      <c r="D21" s="69"/>
      <c r="E21" s="69" t="str">
        <f t="shared" si="9"/>
        <v/>
      </c>
      <c r="F21" s="69"/>
      <c r="G21" s="68" t="str">
        <f t="shared" si="0"/>
        <v/>
      </c>
      <c r="H21" s="68"/>
      <c r="I21" s="68"/>
      <c r="J21" s="65"/>
      <c r="K21" s="66"/>
      <c r="L21" s="66"/>
      <c r="M21" s="67"/>
      <c r="N21" s="64" t="str">
        <f t="shared" si="1"/>
        <v/>
      </c>
      <c r="O21" s="64"/>
      <c r="P21" s="64"/>
      <c r="Q21" s="64"/>
      <c r="R21" s="35"/>
      <c r="S21" s="10"/>
      <c r="T21" s="10" t="str">
        <f t="shared" si="2"/>
        <v/>
      </c>
      <c r="U21" s="10"/>
      <c r="V21" s="16" t="b">
        <v>0</v>
      </c>
      <c r="W21" s="10"/>
      <c r="X21" s="12" t="str">
        <f t="shared" si="10"/>
        <v/>
      </c>
      <c r="Y21" s="10"/>
      <c r="Z21" s="43">
        <f t="shared" si="3"/>
        <v>0</v>
      </c>
      <c r="AA21" s="2">
        <f t="shared" si="4"/>
        <v>0</v>
      </c>
      <c r="AB21" s="2">
        <f t="shared" si="5"/>
        <v>0</v>
      </c>
      <c r="AC21" s="2">
        <f t="shared" si="6"/>
        <v>0</v>
      </c>
    </row>
    <row r="22" spans="1:29" x14ac:dyDescent="0.25">
      <c r="A22" s="24" t="str">
        <f t="shared" si="7"/>
        <v/>
      </c>
      <c r="B22" s="14"/>
      <c r="C22" s="69" t="str">
        <f t="shared" si="8"/>
        <v/>
      </c>
      <c r="D22" s="69"/>
      <c r="E22" s="69" t="str">
        <f t="shared" si="9"/>
        <v/>
      </c>
      <c r="F22" s="69"/>
      <c r="G22" s="68" t="str">
        <f t="shared" si="0"/>
        <v/>
      </c>
      <c r="H22" s="68"/>
      <c r="I22" s="68"/>
      <c r="J22" s="65"/>
      <c r="K22" s="66"/>
      <c r="L22" s="66"/>
      <c r="M22" s="67"/>
      <c r="N22" s="64" t="str">
        <f t="shared" si="1"/>
        <v/>
      </c>
      <c r="O22" s="64"/>
      <c r="P22" s="64"/>
      <c r="Q22" s="64"/>
      <c r="R22" s="35"/>
      <c r="S22" s="10"/>
      <c r="T22" s="10" t="str">
        <f t="shared" si="2"/>
        <v/>
      </c>
      <c r="U22" s="10"/>
      <c r="V22" s="16" t="b">
        <v>0</v>
      </c>
      <c r="W22" s="10"/>
      <c r="X22" s="12" t="str">
        <f t="shared" si="10"/>
        <v/>
      </c>
      <c r="Y22" s="10"/>
      <c r="Z22" s="43">
        <f t="shared" si="3"/>
        <v>0</v>
      </c>
      <c r="AA22" s="2">
        <f t="shared" si="4"/>
        <v>0</v>
      </c>
      <c r="AB22" s="2">
        <f t="shared" si="5"/>
        <v>0</v>
      </c>
      <c r="AC22" s="2">
        <f t="shared" si="6"/>
        <v>0</v>
      </c>
    </row>
    <row r="23" spans="1:29" x14ac:dyDescent="0.25">
      <c r="A23" s="24" t="str">
        <f t="shared" si="7"/>
        <v/>
      </c>
      <c r="B23" s="14"/>
      <c r="C23" s="69" t="str">
        <f t="shared" si="8"/>
        <v/>
      </c>
      <c r="D23" s="69"/>
      <c r="E23" s="69" t="str">
        <f t="shared" si="9"/>
        <v/>
      </c>
      <c r="F23" s="69"/>
      <c r="G23" s="68" t="str">
        <f t="shared" si="0"/>
        <v/>
      </c>
      <c r="H23" s="68"/>
      <c r="I23" s="68"/>
      <c r="J23" s="65"/>
      <c r="K23" s="66"/>
      <c r="L23" s="66"/>
      <c r="M23" s="67"/>
      <c r="N23" s="64" t="str">
        <f t="shared" si="1"/>
        <v/>
      </c>
      <c r="O23" s="64"/>
      <c r="P23" s="64"/>
      <c r="Q23" s="64"/>
      <c r="R23" s="35"/>
      <c r="S23" s="10"/>
      <c r="T23" s="10" t="str">
        <f t="shared" si="2"/>
        <v/>
      </c>
      <c r="U23" s="10"/>
      <c r="V23" s="16" t="b">
        <v>0</v>
      </c>
      <c r="W23" s="10"/>
      <c r="X23" s="12" t="str">
        <f t="shared" si="10"/>
        <v/>
      </c>
      <c r="Y23" s="10"/>
      <c r="Z23" s="43">
        <f t="shared" si="3"/>
        <v>0</v>
      </c>
      <c r="AA23" s="2">
        <f t="shared" si="4"/>
        <v>0</v>
      </c>
      <c r="AB23" s="2">
        <f t="shared" si="5"/>
        <v>0</v>
      </c>
      <c r="AC23" s="2">
        <f t="shared" si="6"/>
        <v>0</v>
      </c>
    </row>
    <row r="24" spans="1:29" x14ac:dyDescent="0.25">
      <c r="A24" s="24" t="str">
        <f t="shared" si="7"/>
        <v/>
      </c>
      <c r="B24" s="14"/>
      <c r="C24" s="69" t="str">
        <f t="shared" si="8"/>
        <v/>
      </c>
      <c r="D24" s="69"/>
      <c r="E24" s="69" t="str">
        <f t="shared" si="9"/>
        <v/>
      </c>
      <c r="F24" s="69"/>
      <c r="G24" s="68" t="str">
        <f t="shared" si="0"/>
        <v/>
      </c>
      <c r="H24" s="68"/>
      <c r="I24" s="68"/>
      <c r="J24" s="65"/>
      <c r="K24" s="66"/>
      <c r="L24" s="66"/>
      <c r="M24" s="67"/>
      <c r="N24" s="64" t="str">
        <f t="shared" si="1"/>
        <v/>
      </c>
      <c r="O24" s="64"/>
      <c r="P24" s="64"/>
      <c r="Q24" s="64"/>
      <c r="R24" s="35"/>
      <c r="S24" s="10"/>
      <c r="T24" s="10" t="str">
        <f t="shared" si="2"/>
        <v/>
      </c>
      <c r="U24" s="10"/>
      <c r="V24" s="16" t="b">
        <v>0</v>
      </c>
      <c r="W24" s="38"/>
      <c r="X24" s="12" t="str">
        <f t="shared" si="10"/>
        <v/>
      </c>
      <c r="Y24" s="10"/>
      <c r="Z24" s="43">
        <f t="shared" si="3"/>
        <v>0</v>
      </c>
      <c r="AA24" s="2">
        <f t="shared" si="4"/>
        <v>0</v>
      </c>
      <c r="AB24" s="2">
        <f t="shared" si="5"/>
        <v>0</v>
      </c>
      <c r="AC24" s="2">
        <f t="shared" si="6"/>
        <v>0</v>
      </c>
    </row>
    <row r="25" spans="1:29" x14ac:dyDescent="0.25">
      <c r="A25" s="24" t="str">
        <f t="shared" si="7"/>
        <v/>
      </c>
      <c r="B25" s="14"/>
      <c r="C25" s="69" t="str">
        <f t="shared" si="8"/>
        <v/>
      </c>
      <c r="D25" s="69"/>
      <c r="E25" s="69" t="str">
        <f t="shared" si="9"/>
        <v/>
      </c>
      <c r="F25" s="69"/>
      <c r="G25" s="68" t="str">
        <f t="shared" si="0"/>
        <v/>
      </c>
      <c r="H25" s="68"/>
      <c r="I25" s="68"/>
      <c r="J25" s="65"/>
      <c r="K25" s="66"/>
      <c r="L25" s="66"/>
      <c r="M25" s="67"/>
      <c r="N25" s="64" t="str">
        <f t="shared" si="1"/>
        <v/>
      </c>
      <c r="O25" s="64"/>
      <c r="P25" s="64"/>
      <c r="Q25" s="64"/>
      <c r="R25" s="35"/>
      <c r="S25" s="10"/>
      <c r="T25" s="10" t="str">
        <f t="shared" si="2"/>
        <v/>
      </c>
      <c r="U25" s="10"/>
      <c r="V25" s="16" t="b">
        <v>0</v>
      </c>
      <c r="W25" s="10"/>
      <c r="X25" s="12" t="str">
        <f t="shared" si="10"/>
        <v/>
      </c>
      <c r="Y25" s="10"/>
      <c r="Z25" s="43">
        <f t="shared" si="3"/>
        <v>0</v>
      </c>
      <c r="AA25" s="2">
        <f t="shared" si="4"/>
        <v>0</v>
      </c>
      <c r="AB25" s="2">
        <f t="shared" si="5"/>
        <v>0</v>
      </c>
      <c r="AC25" s="2">
        <f t="shared" si="6"/>
        <v>0</v>
      </c>
    </row>
    <row r="26" spans="1:29" x14ac:dyDescent="0.25">
      <c r="A26" s="24" t="str">
        <f t="shared" si="7"/>
        <v/>
      </c>
      <c r="B26" s="14"/>
      <c r="C26" s="69" t="str">
        <f t="shared" si="8"/>
        <v/>
      </c>
      <c r="D26" s="69"/>
      <c r="E26" s="69" t="str">
        <f t="shared" si="9"/>
        <v/>
      </c>
      <c r="F26" s="69"/>
      <c r="G26" s="68" t="str">
        <f t="shared" si="0"/>
        <v/>
      </c>
      <c r="H26" s="68"/>
      <c r="I26" s="68"/>
      <c r="J26" s="65"/>
      <c r="K26" s="66"/>
      <c r="L26" s="66"/>
      <c r="M26" s="67"/>
      <c r="N26" s="64" t="str">
        <f t="shared" si="1"/>
        <v/>
      </c>
      <c r="O26" s="64"/>
      <c r="P26" s="64"/>
      <c r="Q26" s="64"/>
      <c r="R26" s="35"/>
      <c r="S26" s="10"/>
      <c r="T26" s="10" t="str">
        <f t="shared" si="2"/>
        <v/>
      </c>
      <c r="U26" s="10"/>
      <c r="V26" s="16" t="b">
        <v>0</v>
      </c>
      <c r="W26" s="38"/>
      <c r="X26" s="12" t="str">
        <f t="shared" si="10"/>
        <v/>
      </c>
      <c r="Y26" s="10"/>
      <c r="Z26" s="43">
        <f t="shared" si="3"/>
        <v>0</v>
      </c>
      <c r="AA26" s="2">
        <f t="shared" si="4"/>
        <v>0</v>
      </c>
      <c r="AB26" s="2">
        <f t="shared" si="5"/>
        <v>0</v>
      </c>
      <c r="AC26" s="2">
        <f t="shared" si="6"/>
        <v>0</v>
      </c>
    </row>
    <row r="27" spans="1:29" x14ac:dyDescent="0.25">
      <c r="A27" s="24" t="str">
        <f t="shared" si="7"/>
        <v/>
      </c>
      <c r="B27" s="14"/>
      <c r="C27" s="69" t="str">
        <f t="shared" si="8"/>
        <v/>
      </c>
      <c r="D27" s="69"/>
      <c r="E27" s="69" t="str">
        <f t="shared" si="9"/>
        <v/>
      </c>
      <c r="F27" s="69"/>
      <c r="G27" s="68" t="str">
        <f t="shared" si="0"/>
        <v/>
      </c>
      <c r="H27" s="68"/>
      <c r="I27" s="68"/>
      <c r="J27" s="65"/>
      <c r="K27" s="66"/>
      <c r="L27" s="66"/>
      <c r="M27" s="67"/>
      <c r="N27" s="64" t="str">
        <f t="shared" si="1"/>
        <v/>
      </c>
      <c r="O27" s="64"/>
      <c r="P27" s="64"/>
      <c r="Q27" s="64"/>
      <c r="R27" s="35"/>
      <c r="S27" s="10"/>
      <c r="T27" s="10" t="str">
        <f t="shared" si="2"/>
        <v/>
      </c>
      <c r="U27" s="10"/>
      <c r="V27" s="16" t="b">
        <v>0</v>
      </c>
      <c r="W27" s="10"/>
      <c r="X27" s="12" t="str">
        <f t="shared" si="10"/>
        <v/>
      </c>
      <c r="Y27" s="10"/>
      <c r="Z27" s="43">
        <f t="shared" si="3"/>
        <v>0</v>
      </c>
      <c r="AA27" s="2">
        <f t="shared" si="4"/>
        <v>0</v>
      </c>
      <c r="AB27" s="2">
        <f t="shared" si="5"/>
        <v>0</v>
      </c>
      <c r="AC27" s="2">
        <f t="shared" si="6"/>
        <v>0</v>
      </c>
    </row>
    <row r="28" spans="1:29" x14ac:dyDescent="0.25">
      <c r="A28" s="24" t="str">
        <f t="shared" si="7"/>
        <v/>
      </c>
      <c r="B28" s="14"/>
      <c r="C28" s="69" t="str">
        <f t="shared" si="8"/>
        <v/>
      </c>
      <c r="D28" s="69"/>
      <c r="E28" s="69" t="str">
        <f t="shared" si="9"/>
        <v/>
      </c>
      <c r="F28" s="69"/>
      <c r="G28" s="68" t="str">
        <f t="shared" si="0"/>
        <v/>
      </c>
      <c r="H28" s="68"/>
      <c r="I28" s="68"/>
      <c r="J28" s="65"/>
      <c r="K28" s="66"/>
      <c r="L28" s="66"/>
      <c r="M28" s="67"/>
      <c r="N28" s="64" t="str">
        <f t="shared" si="1"/>
        <v/>
      </c>
      <c r="O28" s="64"/>
      <c r="P28" s="64"/>
      <c r="Q28" s="64"/>
      <c r="R28" s="35"/>
      <c r="S28" s="10"/>
      <c r="T28" s="10" t="str">
        <f t="shared" si="2"/>
        <v/>
      </c>
      <c r="U28" s="10"/>
      <c r="V28" s="16" t="b">
        <v>0</v>
      </c>
      <c r="W28" s="10"/>
      <c r="X28" s="12" t="str">
        <f t="shared" si="10"/>
        <v/>
      </c>
      <c r="Y28" s="10"/>
      <c r="Z28" s="43">
        <f t="shared" si="3"/>
        <v>0</v>
      </c>
      <c r="AA28" s="2">
        <f t="shared" si="4"/>
        <v>0</v>
      </c>
      <c r="AB28" s="2">
        <f t="shared" si="5"/>
        <v>0</v>
      </c>
      <c r="AC28" s="2">
        <f t="shared" si="6"/>
        <v>0</v>
      </c>
    </row>
    <row r="29" spans="1:29" x14ac:dyDescent="0.25">
      <c r="A29" s="24" t="str">
        <f t="shared" si="7"/>
        <v/>
      </c>
      <c r="B29" s="14"/>
      <c r="C29" s="69" t="str">
        <f t="shared" si="8"/>
        <v/>
      </c>
      <c r="D29" s="69"/>
      <c r="E29" s="69" t="str">
        <f t="shared" si="9"/>
        <v/>
      </c>
      <c r="F29" s="69"/>
      <c r="G29" s="68" t="str">
        <f t="shared" si="0"/>
        <v/>
      </c>
      <c r="H29" s="68"/>
      <c r="I29" s="68"/>
      <c r="J29" s="65"/>
      <c r="K29" s="66"/>
      <c r="L29" s="66"/>
      <c r="M29" s="67"/>
      <c r="N29" s="64" t="str">
        <f t="shared" si="1"/>
        <v/>
      </c>
      <c r="O29" s="64"/>
      <c r="P29" s="64"/>
      <c r="Q29" s="64"/>
      <c r="R29" s="35"/>
      <c r="S29" s="10"/>
      <c r="T29" s="10" t="str">
        <f t="shared" si="2"/>
        <v/>
      </c>
      <c r="U29" s="10"/>
      <c r="V29" s="16" t="b">
        <v>0</v>
      </c>
      <c r="W29" s="10"/>
      <c r="X29" s="12" t="str">
        <f t="shared" si="10"/>
        <v/>
      </c>
      <c r="Y29" s="10"/>
      <c r="Z29" s="43">
        <f t="shared" si="3"/>
        <v>0</v>
      </c>
      <c r="AA29" s="2">
        <f t="shared" si="4"/>
        <v>0</v>
      </c>
      <c r="AB29" s="2">
        <f t="shared" si="5"/>
        <v>0</v>
      </c>
      <c r="AC29" s="2">
        <f t="shared" si="6"/>
        <v>0</v>
      </c>
    </row>
    <row r="30" spans="1:29" x14ac:dyDescent="0.25">
      <c r="A30" s="24" t="str">
        <f t="shared" si="7"/>
        <v/>
      </c>
      <c r="B30" s="14"/>
      <c r="C30" s="69" t="str">
        <f t="shared" si="8"/>
        <v/>
      </c>
      <c r="D30" s="69"/>
      <c r="E30" s="69" t="str">
        <f t="shared" si="9"/>
        <v/>
      </c>
      <c r="F30" s="69"/>
      <c r="G30" s="68" t="str">
        <f t="shared" si="0"/>
        <v/>
      </c>
      <c r="H30" s="68"/>
      <c r="I30" s="68"/>
      <c r="J30" s="65"/>
      <c r="K30" s="66"/>
      <c r="L30" s="66"/>
      <c r="M30" s="67"/>
      <c r="N30" s="64" t="str">
        <f t="shared" si="1"/>
        <v/>
      </c>
      <c r="O30" s="64"/>
      <c r="P30" s="64"/>
      <c r="Q30" s="64"/>
      <c r="R30" s="35"/>
      <c r="S30" s="10"/>
      <c r="T30" s="10" t="str">
        <f t="shared" si="2"/>
        <v/>
      </c>
      <c r="U30" s="10"/>
      <c r="V30" s="16" t="b">
        <v>0</v>
      </c>
      <c r="W30" s="10"/>
      <c r="X30" s="12" t="str">
        <f t="shared" si="10"/>
        <v/>
      </c>
      <c r="Y30" s="10"/>
      <c r="Z30" s="43">
        <f t="shared" si="3"/>
        <v>0</v>
      </c>
      <c r="AA30" s="2">
        <f t="shared" si="4"/>
        <v>0</v>
      </c>
      <c r="AB30" s="2">
        <f t="shared" si="5"/>
        <v>0</v>
      </c>
      <c r="AC30" s="2">
        <f t="shared" si="6"/>
        <v>0</v>
      </c>
    </row>
    <row r="31" spans="1:29" x14ac:dyDescent="0.25">
      <c r="A31" s="24" t="str">
        <f t="shared" si="7"/>
        <v/>
      </c>
      <c r="B31" s="14"/>
      <c r="C31" s="69" t="str">
        <f t="shared" si="8"/>
        <v/>
      </c>
      <c r="D31" s="69"/>
      <c r="E31" s="69" t="str">
        <f t="shared" si="9"/>
        <v/>
      </c>
      <c r="F31" s="69"/>
      <c r="G31" s="68" t="str">
        <f t="shared" si="0"/>
        <v/>
      </c>
      <c r="H31" s="68"/>
      <c r="I31" s="68"/>
      <c r="J31" s="65"/>
      <c r="K31" s="66"/>
      <c r="L31" s="66"/>
      <c r="M31" s="67"/>
      <c r="N31" s="64" t="str">
        <f t="shared" si="1"/>
        <v/>
      </c>
      <c r="O31" s="64"/>
      <c r="P31" s="64"/>
      <c r="Q31" s="64"/>
      <c r="R31" s="35"/>
      <c r="S31" s="10"/>
      <c r="T31" s="10" t="str">
        <f t="shared" si="2"/>
        <v/>
      </c>
      <c r="U31" s="10"/>
      <c r="V31" s="16" t="b">
        <v>0</v>
      </c>
      <c r="W31" s="10"/>
      <c r="X31" s="12" t="str">
        <f t="shared" si="10"/>
        <v/>
      </c>
      <c r="Y31" s="10"/>
      <c r="Z31" s="43">
        <f t="shared" si="3"/>
        <v>0</v>
      </c>
      <c r="AA31" s="2">
        <f t="shared" si="4"/>
        <v>0</v>
      </c>
      <c r="AB31" s="2">
        <f t="shared" si="5"/>
        <v>0</v>
      </c>
      <c r="AC31" s="2">
        <f t="shared" si="6"/>
        <v>0</v>
      </c>
    </row>
    <row r="32" spans="1:29" x14ac:dyDescent="0.25">
      <c r="A32" s="24" t="str">
        <f t="shared" si="7"/>
        <v/>
      </c>
      <c r="B32" s="14"/>
      <c r="C32" s="69" t="str">
        <f t="shared" si="8"/>
        <v/>
      </c>
      <c r="D32" s="69"/>
      <c r="E32" s="69" t="str">
        <f t="shared" si="9"/>
        <v/>
      </c>
      <c r="F32" s="69"/>
      <c r="G32" s="68" t="str">
        <f t="shared" si="0"/>
        <v/>
      </c>
      <c r="H32" s="68"/>
      <c r="I32" s="68"/>
      <c r="J32" s="65"/>
      <c r="K32" s="66"/>
      <c r="L32" s="66"/>
      <c r="M32" s="67"/>
      <c r="N32" s="64" t="str">
        <f t="shared" si="1"/>
        <v/>
      </c>
      <c r="O32" s="64"/>
      <c r="P32" s="64"/>
      <c r="Q32" s="64"/>
      <c r="R32" s="35"/>
      <c r="S32" s="10"/>
      <c r="T32" s="10" t="str">
        <f t="shared" si="2"/>
        <v/>
      </c>
      <c r="U32" s="10"/>
      <c r="V32" s="16" t="b">
        <v>0</v>
      </c>
      <c r="W32" s="10"/>
      <c r="X32" s="12" t="str">
        <f t="shared" si="10"/>
        <v/>
      </c>
      <c r="Y32" s="10"/>
      <c r="Z32" s="43">
        <f t="shared" si="3"/>
        <v>0</v>
      </c>
      <c r="AA32" s="2">
        <f t="shared" si="4"/>
        <v>0</v>
      </c>
      <c r="AB32" s="2">
        <f t="shared" si="5"/>
        <v>0</v>
      </c>
      <c r="AC32" s="2">
        <f t="shared" si="6"/>
        <v>0</v>
      </c>
    </row>
    <row r="33" spans="1:31" x14ac:dyDescent="0.25">
      <c r="A33" s="24" t="str">
        <f t="shared" si="7"/>
        <v/>
      </c>
      <c r="B33" s="14"/>
      <c r="C33" s="69" t="str">
        <f t="shared" si="8"/>
        <v/>
      </c>
      <c r="D33" s="69"/>
      <c r="E33" s="69" t="str">
        <f t="shared" si="9"/>
        <v/>
      </c>
      <c r="F33" s="69"/>
      <c r="G33" s="68" t="str">
        <f t="shared" si="0"/>
        <v/>
      </c>
      <c r="H33" s="68"/>
      <c r="I33" s="68"/>
      <c r="J33" s="65"/>
      <c r="K33" s="66"/>
      <c r="L33" s="66"/>
      <c r="M33" s="67"/>
      <c r="N33" s="64" t="str">
        <f t="shared" si="1"/>
        <v/>
      </c>
      <c r="O33" s="64"/>
      <c r="P33" s="64"/>
      <c r="Q33" s="64"/>
      <c r="R33" s="35"/>
      <c r="S33" s="10"/>
      <c r="T33" s="10" t="str">
        <f t="shared" si="2"/>
        <v/>
      </c>
      <c r="U33" s="10"/>
      <c r="V33" s="16" t="b">
        <v>0</v>
      </c>
      <c r="W33" s="10"/>
      <c r="X33" s="12" t="str">
        <f t="shared" si="10"/>
        <v/>
      </c>
      <c r="Y33" s="10"/>
      <c r="Z33" s="43">
        <f t="shared" si="3"/>
        <v>0</v>
      </c>
      <c r="AA33" s="2">
        <f t="shared" si="4"/>
        <v>0</v>
      </c>
      <c r="AB33" s="2">
        <f t="shared" si="5"/>
        <v>0</v>
      </c>
      <c r="AC33" s="2">
        <f t="shared" si="6"/>
        <v>0</v>
      </c>
    </row>
    <row r="34" spans="1:31" x14ac:dyDescent="0.25">
      <c r="A34" s="24" t="str">
        <f t="shared" si="7"/>
        <v/>
      </c>
      <c r="B34" s="14"/>
      <c r="C34" s="69" t="str">
        <f t="shared" si="8"/>
        <v/>
      </c>
      <c r="D34" s="69"/>
      <c r="E34" s="69" t="str">
        <f t="shared" si="9"/>
        <v/>
      </c>
      <c r="F34" s="69"/>
      <c r="G34" s="68" t="str">
        <f t="shared" si="0"/>
        <v/>
      </c>
      <c r="H34" s="68"/>
      <c r="I34" s="68"/>
      <c r="J34" s="65"/>
      <c r="K34" s="66"/>
      <c r="L34" s="66"/>
      <c r="M34" s="67"/>
      <c r="N34" s="64" t="str">
        <f t="shared" si="1"/>
        <v/>
      </c>
      <c r="O34" s="64"/>
      <c r="P34" s="64"/>
      <c r="Q34" s="64"/>
      <c r="R34" s="35"/>
      <c r="S34" s="10"/>
      <c r="T34" s="10" t="str">
        <f t="shared" si="2"/>
        <v/>
      </c>
      <c r="U34" s="10"/>
      <c r="V34" s="16" t="b">
        <v>0</v>
      </c>
      <c r="W34" s="10"/>
      <c r="X34" s="12" t="str">
        <f t="shared" si="10"/>
        <v/>
      </c>
      <c r="Y34" s="10"/>
      <c r="Z34" s="43">
        <f t="shared" si="3"/>
        <v>0</v>
      </c>
      <c r="AA34" s="2">
        <f t="shared" si="4"/>
        <v>0</v>
      </c>
      <c r="AB34" s="2">
        <f t="shared" si="5"/>
        <v>0</v>
      </c>
      <c r="AC34" s="2">
        <f t="shared" si="6"/>
        <v>0</v>
      </c>
    </row>
    <row r="35" spans="1:31" x14ac:dyDescent="0.25">
      <c r="A35" s="24" t="str">
        <f t="shared" si="7"/>
        <v/>
      </c>
      <c r="B35" s="14"/>
      <c r="C35" s="69" t="str">
        <f t="shared" si="8"/>
        <v/>
      </c>
      <c r="D35" s="69"/>
      <c r="E35" s="69" t="str">
        <f t="shared" si="9"/>
        <v/>
      </c>
      <c r="F35" s="69"/>
      <c r="G35" s="68" t="str">
        <f t="shared" si="0"/>
        <v/>
      </c>
      <c r="H35" s="68"/>
      <c r="I35" s="68"/>
      <c r="J35" s="65"/>
      <c r="K35" s="66"/>
      <c r="L35" s="66"/>
      <c r="M35" s="67"/>
      <c r="N35" s="64" t="str">
        <f t="shared" si="1"/>
        <v/>
      </c>
      <c r="O35" s="64"/>
      <c r="P35" s="64"/>
      <c r="Q35" s="64"/>
      <c r="R35" s="35"/>
      <c r="S35" s="10"/>
      <c r="T35" s="10" t="str">
        <f t="shared" si="2"/>
        <v/>
      </c>
      <c r="U35" s="10"/>
      <c r="V35" s="16" t="b">
        <v>0</v>
      </c>
      <c r="W35" s="10"/>
      <c r="X35" s="12" t="str">
        <f t="shared" si="10"/>
        <v/>
      </c>
      <c r="Y35" s="10"/>
      <c r="Z35" s="43">
        <f t="shared" si="3"/>
        <v>0</v>
      </c>
      <c r="AA35" s="2">
        <f t="shared" si="4"/>
        <v>0</v>
      </c>
      <c r="AB35" s="2">
        <f t="shared" si="5"/>
        <v>0</v>
      </c>
      <c r="AC35" s="2">
        <f t="shared" si="6"/>
        <v>0</v>
      </c>
    </row>
    <row r="36" spans="1:31" x14ac:dyDescent="0.25">
      <c r="A36" s="24" t="str">
        <f t="shared" si="7"/>
        <v/>
      </c>
      <c r="B36" s="14"/>
      <c r="C36" s="69" t="str">
        <f t="shared" si="8"/>
        <v/>
      </c>
      <c r="D36" s="69"/>
      <c r="E36" s="69" t="str">
        <f t="shared" si="9"/>
        <v/>
      </c>
      <c r="F36" s="69"/>
      <c r="G36" s="68" t="str">
        <f t="shared" si="0"/>
        <v/>
      </c>
      <c r="H36" s="68"/>
      <c r="I36" s="68"/>
      <c r="J36" s="65"/>
      <c r="K36" s="66"/>
      <c r="L36" s="66"/>
      <c r="M36" s="67"/>
      <c r="N36" s="64" t="str">
        <f t="shared" si="1"/>
        <v/>
      </c>
      <c r="O36" s="64"/>
      <c r="P36" s="64"/>
      <c r="Q36" s="64"/>
      <c r="R36" s="35"/>
      <c r="S36" s="10"/>
      <c r="T36" s="10" t="str">
        <f t="shared" si="2"/>
        <v/>
      </c>
      <c r="U36" s="10"/>
      <c r="V36" s="16" t="b">
        <v>0</v>
      </c>
      <c r="W36" s="10"/>
      <c r="X36" s="12" t="str">
        <f t="shared" si="10"/>
        <v/>
      </c>
      <c r="Y36" s="10"/>
      <c r="Z36" s="43">
        <f t="shared" si="3"/>
        <v>0</v>
      </c>
      <c r="AA36" s="2">
        <f t="shared" si="4"/>
        <v>0</v>
      </c>
      <c r="AB36" s="2">
        <f t="shared" si="5"/>
        <v>0</v>
      </c>
      <c r="AC36" s="2">
        <f t="shared" si="6"/>
        <v>0</v>
      </c>
    </row>
    <row r="37" spans="1:31" x14ac:dyDescent="0.25">
      <c r="A37" s="24" t="str">
        <f t="shared" si="7"/>
        <v/>
      </c>
      <c r="B37" s="14"/>
      <c r="C37" s="69" t="str">
        <f t="shared" si="8"/>
        <v/>
      </c>
      <c r="D37" s="69"/>
      <c r="E37" s="69" t="str">
        <f t="shared" si="9"/>
        <v/>
      </c>
      <c r="F37" s="69"/>
      <c r="G37" s="68" t="str">
        <f t="shared" si="0"/>
        <v/>
      </c>
      <c r="H37" s="68"/>
      <c r="I37" s="68"/>
      <c r="J37" s="65"/>
      <c r="K37" s="66"/>
      <c r="L37" s="66"/>
      <c r="M37" s="67"/>
      <c r="N37" s="64" t="str">
        <f t="shared" si="1"/>
        <v/>
      </c>
      <c r="O37" s="64"/>
      <c r="P37" s="64"/>
      <c r="Q37" s="64"/>
      <c r="R37" s="35"/>
      <c r="S37" s="10"/>
      <c r="T37" s="10" t="str">
        <f t="shared" si="2"/>
        <v/>
      </c>
      <c r="U37" s="10"/>
      <c r="V37" s="16" t="b">
        <v>0</v>
      </c>
      <c r="W37" s="10"/>
      <c r="X37" s="12" t="str">
        <f t="shared" si="10"/>
        <v/>
      </c>
      <c r="Y37" s="10"/>
      <c r="Z37" s="43">
        <f t="shared" si="3"/>
        <v>0</v>
      </c>
      <c r="AA37" s="2">
        <f t="shared" si="4"/>
        <v>0</v>
      </c>
      <c r="AB37" s="2">
        <f t="shared" si="5"/>
        <v>0</v>
      </c>
      <c r="AC37" s="2">
        <f t="shared" si="6"/>
        <v>0</v>
      </c>
    </row>
    <row r="38" spans="1:31" x14ac:dyDescent="0.25">
      <c r="A38" s="24" t="str">
        <f t="shared" si="7"/>
        <v/>
      </c>
      <c r="B38" s="14"/>
      <c r="C38" s="69" t="str">
        <f t="shared" si="8"/>
        <v/>
      </c>
      <c r="D38" s="69"/>
      <c r="E38" s="69" t="str">
        <f t="shared" si="9"/>
        <v/>
      </c>
      <c r="F38" s="69"/>
      <c r="G38" s="68" t="str">
        <f t="shared" si="0"/>
        <v/>
      </c>
      <c r="H38" s="68"/>
      <c r="I38" s="68"/>
      <c r="J38" s="65"/>
      <c r="K38" s="66"/>
      <c r="L38" s="66"/>
      <c r="M38" s="67"/>
      <c r="N38" s="64" t="str">
        <f t="shared" si="1"/>
        <v/>
      </c>
      <c r="O38" s="64"/>
      <c r="P38" s="64"/>
      <c r="Q38" s="64"/>
      <c r="R38" s="35"/>
      <c r="S38" s="10"/>
      <c r="T38" s="10" t="str">
        <f t="shared" si="2"/>
        <v/>
      </c>
      <c r="U38" s="10"/>
      <c r="V38" s="16" t="b">
        <v>0</v>
      </c>
      <c r="W38" s="10"/>
      <c r="X38" s="12" t="str">
        <f t="shared" si="10"/>
        <v/>
      </c>
      <c r="Y38" s="10"/>
      <c r="Z38" s="43">
        <f t="shared" si="3"/>
        <v>0</v>
      </c>
      <c r="AA38" s="2">
        <f t="shared" si="4"/>
        <v>0</v>
      </c>
      <c r="AB38" s="2">
        <f t="shared" si="5"/>
        <v>0</v>
      </c>
      <c r="AC38" s="2">
        <f t="shared" si="6"/>
        <v>0</v>
      </c>
    </row>
    <row r="39" spans="1:31" x14ac:dyDescent="0.25">
      <c r="A39" s="24" t="str">
        <f t="shared" si="7"/>
        <v/>
      </c>
      <c r="B39" s="14"/>
      <c r="C39" s="69" t="str">
        <f t="shared" si="8"/>
        <v/>
      </c>
      <c r="D39" s="69"/>
      <c r="E39" s="69" t="str">
        <f t="shared" si="9"/>
        <v/>
      </c>
      <c r="F39" s="69"/>
      <c r="G39" s="68" t="str">
        <f t="shared" si="0"/>
        <v/>
      </c>
      <c r="H39" s="68"/>
      <c r="I39" s="68"/>
      <c r="J39" s="65"/>
      <c r="K39" s="66"/>
      <c r="L39" s="66"/>
      <c r="M39" s="67"/>
      <c r="N39" s="64" t="str">
        <f t="shared" si="1"/>
        <v/>
      </c>
      <c r="O39" s="64"/>
      <c r="P39" s="64"/>
      <c r="Q39" s="64"/>
      <c r="R39" s="35"/>
      <c r="S39" s="10"/>
      <c r="T39" s="10" t="str">
        <f t="shared" si="2"/>
        <v/>
      </c>
      <c r="U39" s="10"/>
      <c r="V39" s="16" t="b">
        <v>0</v>
      </c>
      <c r="W39" s="10"/>
      <c r="X39" s="12" t="str">
        <f t="shared" si="10"/>
        <v/>
      </c>
      <c r="Y39" s="10"/>
      <c r="Z39" s="43">
        <f t="shared" si="3"/>
        <v>0</v>
      </c>
      <c r="AA39" s="2">
        <f t="shared" si="4"/>
        <v>0</v>
      </c>
      <c r="AB39" s="2">
        <f t="shared" si="5"/>
        <v>0</v>
      </c>
      <c r="AC39" s="2">
        <f t="shared" si="6"/>
        <v>0</v>
      </c>
    </row>
    <row r="40" spans="1:31" x14ac:dyDescent="0.25">
      <c r="A40" s="24" t="str">
        <f t="shared" si="7"/>
        <v/>
      </c>
      <c r="B40" s="14"/>
      <c r="C40" s="69" t="str">
        <f t="shared" si="8"/>
        <v/>
      </c>
      <c r="D40" s="69"/>
      <c r="E40" s="69" t="str">
        <f t="shared" si="9"/>
        <v/>
      </c>
      <c r="F40" s="69"/>
      <c r="G40" s="68" t="str">
        <f t="shared" si="0"/>
        <v/>
      </c>
      <c r="H40" s="68"/>
      <c r="I40" s="68"/>
      <c r="J40" s="65"/>
      <c r="K40" s="66"/>
      <c r="L40" s="66"/>
      <c r="M40" s="67"/>
      <c r="N40" s="64" t="str">
        <f t="shared" si="1"/>
        <v/>
      </c>
      <c r="O40" s="64"/>
      <c r="P40" s="64"/>
      <c r="Q40" s="64"/>
      <c r="R40" s="35"/>
      <c r="S40" s="10"/>
      <c r="T40" s="10" t="str">
        <f t="shared" si="2"/>
        <v/>
      </c>
      <c r="U40" s="10"/>
      <c r="V40" s="16" t="b">
        <v>0</v>
      </c>
      <c r="W40" s="10"/>
      <c r="X40" s="12" t="str">
        <f t="shared" si="10"/>
        <v/>
      </c>
      <c r="Y40" s="10"/>
      <c r="Z40" s="43">
        <f t="shared" si="3"/>
        <v>0</v>
      </c>
      <c r="AA40" s="2">
        <f t="shared" si="4"/>
        <v>0</v>
      </c>
      <c r="AB40" s="2">
        <f t="shared" si="5"/>
        <v>0</v>
      </c>
      <c r="AC40" s="2">
        <f t="shared" si="6"/>
        <v>0</v>
      </c>
    </row>
    <row r="41" spans="1:31" x14ac:dyDescent="0.25">
      <c r="A41" s="24" t="str">
        <f t="shared" si="7"/>
        <v/>
      </c>
      <c r="B41" s="14"/>
      <c r="C41" s="69" t="str">
        <f t="shared" si="8"/>
        <v/>
      </c>
      <c r="D41" s="69"/>
      <c r="E41" s="69" t="str">
        <f t="shared" si="9"/>
        <v/>
      </c>
      <c r="F41" s="69"/>
      <c r="G41" s="68" t="str">
        <f t="shared" si="0"/>
        <v/>
      </c>
      <c r="H41" s="68"/>
      <c r="I41" s="68"/>
      <c r="J41" s="65"/>
      <c r="K41" s="66"/>
      <c r="L41" s="66"/>
      <c r="M41" s="67"/>
      <c r="N41" s="64" t="str">
        <f t="shared" si="1"/>
        <v/>
      </c>
      <c r="O41" s="64"/>
      <c r="P41" s="64"/>
      <c r="Q41" s="64"/>
      <c r="R41" s="35"/>
      <c r="S41" s="10"/>
      <c r="T41" s="10" t="str">
        <f t="shared" si="2"/>
        <v/>
      </c>
      <c r="U41" s="10"/>
      <c r="V41" s="16" t="b">
        <v>0</v>
      </c>
      <c r="W41" s="10"/>
      <c r="X41" s="12" t="str">
        <f t="shared" si="10"/>
        <v/>
      </c>
      <c r="Y41" s="10"/>
      <c r="Z41" s="43">
        <f t="shared" si="3"/>
        <v>0</v>
      </c>
      <c r="AA41" s="2">
        <f t="shared" si="4"/>
        <v>0</v>
      </c>
      <c r="AB41" s="2">
        <f t="shared" si="5"/>
        <v>0</v>
      </c>
      <c r="AC41" s="2">
        <f t="shared" si="6"/>
        <v>0</v>
      </c>
    </row>
    <row r="42" spans="1:31" x14ac:dyDescent="0.25">
      <c r="A42" s="24" t="str">
        <f t="shared" si="7"/>
        <v/>
      </c>
      <c r="B42" s="14"/>
      <c r="C42" s="69" t="str">
        <f t="shared" si="8"/>
        <v/>
      </c>
      <c r="D42" s="69"/>
      <c r="E42" s="69" t="str">
        <f t="shared" si="9"/>
        <v/>
      </c>
      <c r="F42" s="69"/>
      <c r="G42" s="68" t="str">
        <f t="shared" si="0"/>
        <v/>
      </c>
      <c r="H42" s="68"/>
      <c r="I42" s="68"/>
      <c r="J42" s="65"/>
      <c r="K42" s="66"/>
      <c r="L42" s="66"/>
      <c r="M42" s="67"/>
      <c r="N42" s="64" t="str">
        <f t="shared" si="1"/>
        <v/>
      </c>
      <c r="O42" s="64"/>
      <c r="P42" s="64"/>
      <c r="Q42" s="64"/>
      <c r="R42" s="35"/>
      <c r="S42" s="10"/>
      <c r="T42" s="10" t="str">
        <f t="shared" si="2"/>
        <v/>
      </c>
      <c r="U42" s="10"/>
      <c r="V42" s="16" t="b">
        <v>0</v>
      </c>
      <c r="W42" s="10"/>
      <c r="X42" s="12" t="str">
        <f t="shared" si="10"/>
        <v/>
      </c>
      <c r="Y42" s="10"/>
      <c r="Z42" s="43">
        <f t="shared" si="3"/>
        <v>0</v>
      </c>
      <c r="AA42" s="2">
        <f t="shared" si="4"/>
        <v>0</v>
      </c>
      <c r="AB42" s="2">
        <f t="shared" si="5"/>
        <v>0</v>
      </c>
      <c r="AC42" s="2">
        <f t="shared" si="6"/>
        <v>0</v>
      </c>
    </row>
    <row r="43" spans="1:31" x14ac:dyDescent="0.25">
      <c r="A43" s="24" t="str">
        <f t="shared" si="7"/>
        <v/>
      </c>
      <c r="B43" s="14"/>
      <c r="C43" s="69" t="str">
        <f t="shared" si="8"/>
        <v/>
      </c>
      <c r="D43" s="69"/>
      <c r="E43" s="69" t="str">
        <f t="shared" si="9"/>
        <v/>
      </c>
      <c r="F43" s="69"/>
      <c r="G43" s="68" t="str">
        <f t="shared" si="0"/>
        <v/>
      </c>
      <c r="H43" s="68"/>
      <c r="I43" s="68"/>
      <c r="J43" s="65"/>
      <c r="K43" s="66"/>
      <c r="L43" s="66"/>
      <c r="M43" s="67"/>
      <c r="N43" s="64" t="str">
        <f t="shared" si="1"/>
        <v/>
      </c>
      <c r="O43" s="64"/>
      <c r="P43" s="64"/>
      <c r="Q43" s="64"/>
      <c r="R43" s="35"/>
      <c r="S43" s="10"/>
      <c r="T43" s="10" t="str">
        <f t="shared" si="2"/>
        <v/>
      </c>
      <c r="U43" s="10"/>
      <c r="V43" s="16" t="b">
        <v>0</v>
      </c>
      <c r="W43" s="10"/>
      <c r="X43" s="12" t="str">
        <f t="shared" si="10"/>
        <v/>
      </c>
      <c r="Y43" s="10"/>
      <c r="Z43" s="43">
        <f t="shared" si="3"/>
        <v>0</v>
      </c>
      <c r="AA43" s="2">
        <f t="shared" si="4"/>
        <v>0</v>
      </c>
      <c r="AB43" s="2">
        <f t="shared" si="5"/>
        <v>0</v>
      </c>
      <c r="AC43" s="2">
        <f t="shared" si="6"/>
        <v>0</v>
      </c>
    </row>
    <row r="44" spans="1:31" x14ac:dyDescent="0.25">
      <c r="A44" s="24" t="str">
        <f t="shared" si="7"/>
        <v/>
      </c>
      <c r="B44" s="14"/>
      <c r="C44" s="69" t="str">
        <f t="shared" si="8"/>
        <v/>
      </c>
      <c r="D44" s="69"/>
      <c r="E44" s="69" t="str">
        <f t="shared" si="9"/>
        <v/>
      </c>
      <c r="F44" s="69"/>
      <c r="G44" s="68" t="str">
        <f t="shared" si="0"/>
        <v/>
      </c>
      <c r="H44" s="68"/>
      <c r="I44" s="68"/>
      <c r="J44" s="65"/>
      <c r="K44" s="66"/>
      <c r="L44" s="66"/>
      <c r="M44" s="67"/>
      <c r="N44" s="64" t="str">
        <f t="shared" si="1"/>
        <v/>
      </c>
      <c r="O44" s="64"/>
      <c r="P44" s="64"/>
      <c r="Q44" s="64"/>
      <c r="R44" s="35"/>
      <c r="S44" s="10"/>
      <c r="T44" s="10" t="str">
        <f t="shared" si="2"/>
        <v/>
      </c>
      <c r="U44" s="10"/>
      <c r="V44" s="16" t="b">
        <v>0</v>
      </c>
      <c r="W44" s="10"/>
      <c r="X44" s="12" t="str">
        <f t="shared" si="10"/>
        <v/>
      </c>
      <c r="Y44" s="10"/>
      <c r="Z44" s="43">
        <f t="shared" si="3"/>
        <v>0</v>
      </c>
      <c r="AA44" s="2">
        <f t="shared" si="4"/>
        <v>0</v>
      </c>
      <c r="AB44" s="2">
        <f t="shared" si="5"/>
        <v>0</v>
      </c>
      <c r="AC44" s="2">
        <f t="shared" si="6"/>
        <v>0</v>
      </c>
      <c r="AD44" s="31"/>
      <c r="AE44" s="31"/>
    </row>
    <row r="45" spans="1:31" x14ac:dyDescent="0.25">
      <c r="A45" s="24" t="str">
        <f t="shared" si="7"/>
        <v/>
      </c>
      <c r="B45" s="14"/>
      <c r="C45" s="69" t="str">
        <f t="shared" si="8"/>
        <v/>
      </c>
      <c r="D45" s="69"/>
      <c r="E45" s="69" t="str">
        <f t="shared" si="9"/>
        <v/>
      </c>
      <c r="F45" s="69"/>
      <c r="G45" s="68" t="str">
        <f t="shared" si="0"/>
        <v/>
      </c>
      <c r="H45" s="68"/>
      <c r="I45" s="68"/>
      <c r="J45" s="65"/>
      <c r="K45" s="66"/>
      <c r="L45" s="66"/>
      <c r="M45" s="67"/>
      <c r="N45" s="64" t="str">
        <f t="shared" si="1"/>
        <v/>
      </c>
      <c r="O45" s="64"/>
      <c r="P45" s="64"/>
      <c r="Q45" s="64"/>
      <c r="R45" s="35"/>
      <c r="S45" s="10"/>
      <c r="T45" s="10" t="str">
        <f t="shared" si="2"/>
        <v/>
      </c>
      <c r="U45" s="10"/>
      <c r="V45" s="16" t="b">
        <v>0</v>
      </c>
      <c r="W45" s="10"/>
      <c r="X45" s="12" t="str">
        <f t="shared" si="10"/>
        <v/>
      </c>
      <c r="Y45" s="10"/>
      <c r="Z45" s="43">
        <f t="shared" si="3"/>
        <v>0</v>
      </c>
      <c r="AA45" s="2">
        <f t="shared" si="4"/>
        <v>0</v>
      </c>
      <c r="AB45" s="2">
        <f t="shared" si="5"/>
        <v>0</v>
      </c>
      <c r="AC45" s="2">
        <f t="shared" si="6"/>
        <v>0</v>
      </c>
      <c r="AD45" s="31"/>
      <c r="AE45" s="31"/>
    </row>
    <row r="46" spans="1:31" x14ac:dyDescent="0.25">
      <c r="A46" s="24" t="str">
        <f t="shared" si="7"/>
        <v/>
      </c>
      <c r="B46" s="14"/>
      <c r="C46" s="69" t="str">
        <f t="shared" si="8"/>
        <v/>
      </c>
      <c r="D46" s="69"/>
      <c r="E46" s="69" t="str">
        <f t="shared" si="9"/>
        <v/>
      </c>
      <c r="F46" s="69"/>
      <c r="G46" s="68" t="str">
        <f t="shared" si="0"/>
        <v/>
      </c>
      <c r="H46" s="68"/>
      <c r="I46" s="68"/>
      <c r="J46" s="65"/>
      <c r="K46" s="66"/>
      <c r="L46" s="66"/>
      <c r="M46" s="67"/>
      <c r="N46" s="64" t="str">
        <f t="shared" si="1"/>
        <v/>
      </c>
      <c r="O46" s="64"/>
      <c r="P46" s="64"/>
      <c r="Q46" s="64"/>
      <c r="R46" s="35"/>
      <c r="S46" s="10"/>
      <c r="T46" s="10" t="str">
        <f t="shared" si="2"/>
        <v/>
      </c>
      <c r="U46" s="10"/>
      <c r="V46" s="16" t="b">
        <v>0</v>
      </c>
      <c r="W46" s="10"/>
      <c r="X46" s="12" t="str">
        <f t="shared" si="10"/>
        <v/>
      </c>
      <c r="Y46" s="10"/>
      <c r="Z46" s="43">
        <f t="shared" si="3"/>
        <v>0</v>
      </c>
      <c r="AA46" s="2">
        <f t="shared" si="4"/>
        <v>0</v>
      </c>
      <c r="AB46" s="2">
        <f t="shared" si="5"/>
        <v>0</v>
      </c>
      <c r="AC46" s="2">
        <f t="shared" si="6"/>
        <v>0</v>
      </c>
      <c r="AD46" s="31"/>
      <c r="AE46" s="31"/>
    </row>
    <row r="47" spans="1:31" x14ac:dyDescent="0.25">
      <c r="A47" s="24" t="str">
        <f t="shared" si="7"/>
        <v/>
      </c>
      <c r="B47" s="14"/>
      <c r="C47" s="69" t="str">
        <f t="shared" si="8"/>
        <v/>
      </c>
      <c r="D47" s="69"/>
      <c r="E47" s="69" t="str">
        <f t="shared" si="9"/>
        <v/>
      </c>
      <c r="F47" s="69"/>
      <c r="G47" s="68" t="str">
        <f t="shared" si="0"/>
        <v/>
      </c>
      <c r="H47" s="68"/>
      <c r="I47" s="68"/>
      <c r="J47" s="65"/>
      <c r="K47" s="66"/>
      <c r="L47" s="66"/>
      <c r="M47" s="67"/>
      <c r="N47" s="64" t="str">
        <f t="shared" si="1"/>
        <v/>
      </c>
      <c r="O47" s="64"/>
      <c r="P47" s="64"/>
      <c r="Q47" s="64"/>
      <c r="R47" s="35"/>
      <c r="S47" s="10"/>
      <c r="T47" s="10" t="str">
        <f t="shared" si="2"/>
        <v/>
      </c>
      <c r="U47" s="10"/>
      <c r="V47" s="16" t="b">
        <v>0</v>
      </c>
      <c r="W47" s="10"/>
      <c r="X47" s="12" t="str">
        <f t="shared" si="10"/>
        <v/>
      </c>
      <c r="Y47" s="10"/>
      <c r="Z47" s="43">
        <f t="shared" si="3"/>
        <v>0</v>
      </c>
      <c r="AA47" s="2">
        <f t="shared" si="4"/>
        <v>0</v>
      </c>
      <c r="AB47" s="2">
        <f t="shared" si="5"/>
        <v>0</v>
      </c>
      <c r="AC47" s="2">
        <f t="shared" si="6"/>
        <v>0</v>
      </c>
    </row>
    <row r="48" spans="1:31" x14ac:dyDescent="0.25">
      <c r="A48" s="24" t="str">
        <f t="shared" si="7"/>
        <v/>
      </c>
      <c r="B48" s="14"/>
      <c r="C48" s="69" t="str">
        <f t="shared" si="8"/>
        <v/>
      </c>
      <c r="D48" s="69"/>
      <c r="E48" s="69" t="str">
        <f t="shared" si="9"/>
        <v/>
      </c>
      <c r="F48" s="69"/>
      <c r="G48" s="68" t="str">
        <f t="shared" si="0"/>
        <v/>
      </c>
      <c r="H48" s="68"/>
      <c r="I48" s="68"/>
      <c r="J48" s="65"/>
      <c r="K48" s="66"/>
      <c r="L48" s="66"/>
      <c r="M48" s="67"/>
      <c r="N48" s="64" t="str">
        <f t="shared" si="1"/>
        <v/>
      </c>
      <c r="O48" s="64"/>
      <c r="P48" s="64"/>
      <c r="Q48" s="64"/>
      <c r="R48" s="35"/>
      <c r="S48" s="10"/>
      <c r="T48" s="10" t="str">
        <f t="shared" si="2"/>
        <v/>
      </c>
      <c r="U48" s="10"/>
      <c r="V48" s="16" t="b">
        <v>0</v>
      </c>
      <c r="W48" s="10"/>
      <c r="X48" s="12" t="str">
        <f t="shared" si="10"/>
        <v/>
      </c>
      <c r="Y48" s="10"/>
      <c r="Z48" s="43">
        <f t="shared" si="3"/>
        <v>0</v>
      </c>
      <c r="AA48" s="2">
        <f t="shared" si="4"/>
        <v>0</v>
      </c>
      <c r="AB48" s="2">
        <f t="shared" si="5"/>
        <v>0</v>
      </c>
      <c r="AC48" s="2">
        <f t="shared" si="6"/>
        <v>0</v>
      </c>
    </row>
    <row r="49" spans="1:31" x14ac:dyDescent="0.25">
      <c r="A49" s="24" t="str">
        <f t="shared" si="7"/>
        <v/>
      </c>
      <c r="B49" s="14"/>
      <c r="C49" s="69" t="str">
        <f t="shared" si="8"/>
        <v/>
      </c>
      <c r="D49" s="69"/>
      <c r="E49" s="69" t="str">
        <f t="shared" si="9"/>
        <v/>
      </c>
      <c r="F49" s="69"/>
      <c r="G49" s="68" t="str">
        <f t="shared" si="0"/>
        <v/>
      </c>
      <c r="H49" s="68"/>
      <c r="I49" s="68"/>
      <c r="J49" s="65"/>
      <c r="K49" s="66"/>
      <c r="L49" s="66"/>
      <c r="M49" s="67"/>
      <c r="N49" s="64" t="str">
        <f t="shared" si="1"/>
        <v/>
      </c>
      <c r="O49" s="64"/>
      <c r="P49" s="64"/>
      <c r="Q49" s="64"/>
      <c r="R49" s="35"/>
      <c r="S49" s="10"/>
      <c r="T49" s="10" t="str">
        <f t="shared" si="2"/>
        <v/>
      </c>
      <c r="U49" s="10"/>
      <c r="V49" s="16" t="b">
        <v>0</v>
      </c>
      <c r="W49" s="10"/>
      <c r="X49" s="12" t="str">
        <f t="shared" si="10"/>
        <v/>
      </c>
      <c r="Y49" s="10"/>
      <c r="Z49" s="43">
        <f t="shared" si="3"/>
        <v>0</v>
      </c>
      <c r="AA49" s="2">
        <f t="shared" si="4"/>
        <v>0</v>
      </c>
      <c r="AB49" s="2">
        <f t="shared" si="5"/>
        <v>0</v>
      </c>
      <c r="AC49" s="2">
        <f t="shared" si="6"/>
        <v>0</v>
      </c>
    </row>
    <row r="50" spans="1:31" x14ac:dyDescent="0.25">
      <c r="A50" s="24" t="str">
        <f t="shared" si="7"/>
        <v/>
      </c>
      <c r="B50" s="14"/>
      <c r="C50" s="69" t="str">
        <f t="shared" si="8"/>
        <v/>
      </c>
      <c r="D50" s="69"/>
      <c r="E50" s="69" t="str">
        <f t="shared" si="9"/>
        <v/>
      </c>
      <c r="F50" s="69"/>
      <c r="G50" s="68" t="str">
        <f t="shared" si="0"/>
        <v/>
      </c>
      <c r="H50" s="68"/>
      <c r="I50" s="68"/>
      <c r="J50" s="65"/>
      <c r="K50" s="66"/>
      <c r="L50" s="66"/>
      <c r="M50" s="67"/>
      <c r="N50" s="64" t="str">
        <f t="shared" si="1"/>
        <v/>
      </c>
      <c r="O50" s="64"/>
      <c r="P50" s="64"/>
      <c r="Q50" s="64"/>
      <c r="R50" s="35"/>
      <c r="S50" s="10"/>
      <c r="T50" s="10" t="str">
        <f t="shared" si="2"/>
        <v/>
      </c>
      <c r="U50" s="10"/>
      <c r="V50" s="16" t="b">
        <v>0</v>
      </c>
      <c r="W50" s="10"/>
      <c r="X50" s="12" t="str">
        <f t="shared" si="10"/>
        <v/>
      </c>
      <c r="Y50" s="10"/>
      <c r="Z50" s="43">
        <f t="shared" si="3"/>
        <v>0</v>
      </c>
      <c r="AA50" s="2">
        <f t="shared" si="4"/>
        <v>0</v>
      </c>
      <c r="AB50" s="2">
        <f t="shared" si="5"/>
        <v>0</v>
      </c>
      <c r="AC50" s="2">
        <f t="shared" si="6"/>
        <v>0</v>
      </c>
    </row>
    <row r="51" spans="1:31" x14ac:dyDescent="0.25">
      <c r="A51" s="24" t="str">
        <f t="shared" si="7"/>
        <v/>
      </c>
      <c r="B51" s="14"/>
      <c r="C51" s="69" t="str">
        <f t="shared" si="8"/>
        <v/>
      </c>
      <c r="D51" s="69"/>
      <c r="E51" s="69" t="str">
        <f t="shared" si="9"/>
        <v/>
      </c>
      <c r="F51" s="69"/>
      <c r="G51" s="68" t="str">
        <f t="shared" si="0"/>
        <v/>
      </c>
      <c r="H51" s="68"/>
      <c r="I51" s="68"/>
      <c r="J51" s="65"/>
      <c r="K51" s="66"/>
      <c r="L51" s="66"/>
      <c r="M51" s="67"/>
      <c r="N51" s="64" t="str">
        <f t="shared" si="1"/>
        <v/>
      </c>
      <c r="O51" s="64"/>
      <c r="P51" s="64"/>
      <c r="Q51" s="64"/>
      <c r="R51" s="35"/>
      <c r="S51" s="10"/>
      <c r="T51" s="10" t="str">
        <f t="shared" si="2"/>
        <v/>
      </c>
      <c r="U51" s="10"/>
      <c r="V51" s="16" t="b">
        <v>0</v>
      </c>
      <c r="W51" s="10"/>
      <c r="X51" s="12" t="str">
        <f t="shared" si="10"/>
        <v/>
      </c>
      <c r="Y51" s="10"/>
      <c r="Z51" s="43">
        <f t="shared" si="3"/>
        <v>0</v>
      </c>
      <c r="AA51" s="2">
        <f t="shared" si="4"/>
        <v>0</v>
      </c>
      <c r="AB51" s="2">
        <f t="shared" si="5"/>
        <v>0</v>
      </c>
      <c r="AC51" s="2">
        <f t="shared" si="6"/>
        <v>0</v>
      </c>
    </row>
    <row r="52" spans="1:31" x14ac:dyDescent="0.25">
      <c r="A52" s="24" t="str">
        <f t="shared" si="7"/>
        <v/>
      </c>
      <c r="B52" s="14"/>
      <c r="C52" s="69" t="str">
        <f t="shared" si="8"/>
        <v/>
      </c>
      <c r="D52" s="69"/>
      <c r="E52" s="69" t="str">
        <f t="shared" si="9"/>
        <v/>
      </c>
      <c r="F52" s="69"/>
      <c r="G52" s="68" t="str">
        <f t="shared" si="0"/>
        <v/>
      </c>
      <c r="H52" s="68"/>
      <c r="I52" s="68"/>
      <c r="J52" s="65"/>
      <c r="K52" s="66"/>
      <c r="L52" s="66"/>
      <c r="M52" s="67"/>
      <c r="N52" s="64" t="str">
        <f t="shared" si="1"/>
        <v/>
      </c>
      <c r="O52" s="64"/>
      <c r="P52" s="64"/>
      <c r="Q52" s="64"/>
      <c r="R52" s="35"/>
      <c r="S52" s="10"/>
      <c r="T52" s="10" t="str">
        <f t="shared" si="2"/>
        <v/>
      </c>
      <c r="U52" s="10"/>
      <c r="V52" s="16" t="b">
        <v>0</v>
      </c>
      <c r="W52" s="10"/>
      <c r="X52" s="12" t="str">
        <f t="shared" si="10"/>
        <v/>
      </c>
      <c r="Y52" s="10"/>
      <c r="Z52" s="43">
        <f t="shared" si="3"/>
        <v>0</v>
      </c>
      <c r="AA52" s="2">
        <f t="shared" si="4"/>
        <v>0</v>
      </c>
      <c r="AB52" s="2">
        <f t="shared" si="5"/>
        <v>0</v>
      </c>
      <c r="AC52" s="2">
        <f t="shared" si="6"/>
        <v>0</v>
      </c>
      <c r="AD52" s="31"/>
      <c r="AE52" s="31"/>
    </row>
    <row r="53" spans="1:31" x14ac:dyDescent="0.25">
      <c r="A53" s="24" t="str">
        <f t="shared" si="7"/>
        <v/>
      </c>
      <c r="B53" s="14"/>
      <c r="C53" s="69" t="str">
        <f t="shared" si="8"/>
        <v/>
      </c>
      <c r="D53" s="69"/>
      <c r="E53" s="69" t="str">
        <f t="shared" si="9"/>
        <v/>
      </c>
      <c r="F53" s="69"/>
      <c r="G53" s="68" t="str">
        <f t="shared" si="0"/>
        <v/>
      </c>
      <c r="H53" s="68"/>
      <c r="I53" s="68"/>
      <c r="J53" s="65"/>
      <c r="K53" s="66"/>
      <c r="L53" s="66"/>
      <c r="M53" s="67"/>
      <c r="N53" s="64" t="str">
        <f t="shared" si="1"/>
        <v/>
      </c>
      <c r="O53" s="64"/>
      <c r="P53" s="64"/>
      <c r="Q53" s="64"/>
      <c r="R53" s="35"/>
      <c r="S53" s="10"/>
      <c r="T53" s="10" t="str">
        <f t="shared" si="2"/>
        <v/>
      </c>
      <c r="U53" s="10"/>
      <c r="V53" s="16" t="b">
        <v>0</v>
      </c>
      <c r="W53" s="10"/>
      <c r="X53" s="12" t="str">
        <f t="shared" si="10"/>
        <v/>
      </c>
      <c r="Y53" s="10"/>
      <c r="Z53" s="43">
        <f t="shared" si="3"/>
        <v>0</v>
      </c>
      <c r="AA53" s="2">
        <f t="shared" si="4"/>
        <v>0</v>
      </c>
      <c r="AB53" s="2">
        <f t="shared" si="5"/>
        <v>0</v>
      </c>
      <c r="AC53" s="2">
        <f t="shared" si="6"/>
        <v>0</v>
      </c>
      <c r="AD53" s="31"/>
      <c r="AE53" s="31"/>
    </row>
    <row r="54" spans="1:31" x14ac:dyDescent="0.25">
      <c r="A54" s="24" t="str">
        <f t="shared" si="7"/>
        <v/>
      </c>
      <c r="B54" s="14"/>
      <c r="C54" s="69" t="str">
        <f t="shared" si="8"/>
        <v/>
      </c>
      <c r="D54" s="69"/>
      <c r="E54" s="69" t="str">
        <f t="shared" si="9"/>
        <v/>
      </c>
      <c r="F54" s="69"/>
      <c r="G54" s="68" t="str">
        <f t="shared" si="0"/>
        <v/>
      </c>
      <c r="H54" s="68"/>
      <c r="I54" s="68"/>
      <c r="J54" s="65"/>
      <c r="K54" s="66"/>
      <c r="L54" s="66"/>
      <c r="M54" s="67"/>
      <c r="N54" s="64" t="str">
        <f t="shared" si="1"/>
        <v/>
      </c>
      <c r="O54" s="64"/>
      <c r="P54" s="64"/>
      <c r="Q54" s="64"/>
      <c r="R54" s="35"/>
      <c r="S54" s="10"/>
      <c r="T54" s="10" t="str">
        <f t="shared" si="2"/>
        <v/>
      </c>
      <c r="U54" s="10"/>
      <c r="V54" s="16" t="b">
        <v>0</v>
      </c>
      <c r="W54" s="10"/>
      <c r="X54" s="12" t="str">
        <f t="shared" si="10"/>
        <v/>
      </c>
      <c r="Y54" s="10"/>
      <c r="Z54" s="43">
        <f t="shared" si="3"/>
        <v>0</v>
      </c>
      <c r="AA54" s="2">
        <f t="shared" si="4"/>
        <v>0</v>
      </c>
      <c r="AB54" s="2">
        <f t="shared" si="5"/>
        <v>0</v>
      </c>
      <c r="AC54" s="2">
        <f t="shared" si="6"/>
        <v>0</v>
      </c>
      <c r="AD54" s="31"/>
      <c r="AE54" s="31"/>
    </row>
    <row r="55" spans="1:31" x14ac:dyDescent="0.25">
      <c r="A55" s="24" t="str">
        <f t="shared" si="7"/>
        <v/>
      </c>
      <c r="B55" s="14"/>
      <c r="C55" s="69" t="str">
        <f t="shared" si="8"/>
        <v/>
      </c>
      <c r="D55" s="69"/>
      <c r="E55" s="69" t="str">
        <f t="shared" si="9"/>
        <v/>
      </c>
      <c r="F55" s="69"/>
      <c r="G55" s="68" t="str">
        <f t="shared" si="0"/>
        <v/>
      </c>
      <c r="H55" s="68"/>
      <c r="I55" s="68"/>
      <c r="J55" s="65"/>
      <c r="K55" s="66"/>
      <c r="L55" s="66"/>
      <c r="M55" s="67"/>
      <c r="N55" s="64" t="str">
        <f t="shared" si="1"/>
        <v/>
      </c>
      <c r="O55" s="64"/>
      <c r="P55" s="64"/>
      <c r="Q55" s="64"/>
      <c r="R55" s="35"/>
      <c r="S55" s="10"/>
      <c r="T55" s="10" t="str">
        <f t="shared" si="2"/>
        <v/>
      </c>
      <c r="U55" s="10"/>
      <c r="V55" s="17" t="b">
        <v>0</v>
      </c>
      <c r="W55" s="10"/>
      <c r="X55" s="13" t="str">
        <f t="shared" si="10"/>
        <v/>
      </c>
      <c r="Y55" s="10"/>
      <c r="Z55" s="43">
        <f t="shared" si="3"/>
        <v>0</v>
      </c>
      <c r="AA55" s="2">
        <f t="shared" si="4"/>
        <v>0</v>
      </c>
      <c r="AB55" s="2">
        <f t="shared" si="5"/>
        <v>0</v>
      </c>
      <c r="AC55" s="2">
        <f t="shared" si="6"/>
        <v>0</v>
      </c>
    </row>
    <row r="56" spans="1:31" x14ac:dyDescent="0.25">
      <c r="A56" s="18"/>
      <c r="B56" s="60" t="s">
        <v>19</v>
      </c>
      <c r="C56" s="60"/>
      <c r="D56" s="60"/>
      <c r="E56" s="60"/>
      <c r="F56" s="60"/>
      <c r="G56" s="60"/>
      <c r="H56" s="60"/>
      <c r="I56" s="60"/>
      <c r="J56" s="57" t="str">
        <f>IF(OR($N$8="&gt; 35 mph and ≤ 45 mph",$E$8=""),"",IF(OR(N16="",$N$8=""),"",IF(U56&gt;0,"Smoothness Corrective Work Required",SUM(N16:Q55))))</f>
        <v/>
      </c>
      <c r="K56" s="58"/>
      <c r="L56" s="58"/>
      <c r="M56" s="58"/>
      <c r="N56" s="58"/>
      <c r="O56" s="58"/>
      <c r="P56" s="58"/>
      <c r="Q56" s="59"/>
      <c r="R56" s="35"/>
      <c r="T56" s="9" t="s">
        <v>43</v>
      </c>
      <c r="U56" s="9">
        <f>COUNTIF(N16:Q55,"CW")</f>
        <v>0</v>
      </c>
    </row>
    <row r="57" spans="1:31" x14ac:dyDescent="0.25">
      <c r="A57" s="18"/>
      <c r="B57" s="60" t="s">
        <v>20</v>
      </c>
      <c r="C57" s="60"/>
      <c r="D57" s="60"/>
      <c r="E57" s="60"/>
      <c r="F57" s="60"/>
      <c r="G57" s="60"/>
      <c r="H57" s="60"/>
      <c r="I57" s="60"/>
      <c r="J57" s="57" t="str">
        <f>IF(OR(N7="",N8="",E8="",O11="",O12=""),"",IF(Y12&gt;0,"Corrective Work Needed",(O11*-30)))</f>
        <v/>
      </c>
      <c r="K57" s="58"/>
      <c r="L57" s="58"/>
      <c r="M57" s="58"/>
      <c r="N57" s="58"/>
      <c r="O57" s="58"/>
      <c r="P57" s="58"/>
      <c r="Q57" s="59"/>
      <c r="R57" s="35"/>
    </row>
    <row r="58" spans="1:31" x14ac:dyDescent="0.25">
      <c r="A58" s="18"/>
      <c r="B58" s="61" t="s">
        <v>21</v>
      </c>
      <c r="C58" s="61"/>
      <c r="D58" s="61"/>
      <c r="E58" s="61"/>
      <c r="F58" s="61"/>
      <c r="G58" s="61"/>
      <c r="H58" s="61"/>
      <c r="I58" s="61"/>
      <c r="J58" s="57" t="str">
        <f>IF(OR(ISNUMBER(J56)=FALSE,ISNUMBER(J57)=FALSE),"",ROUND(J56+J57,2))</f>
        <v/>
      </c>
      <c r="K58" s="58"/>
      <c r="L58" s="58"/>
      <c r="M58" s="58"/>
      <c r="N58" s="58"/>
      <c r="O58" s="58"/>
      <c r="P58" s="58"/>
      <c r="Q58" s="59"/>
      <c r="R58" s="35"/>
    </row>
    <row r="59" spans="1:31" x14ac:dyDescent="0.25">
      <c r="A59" s="18"/>
      <c r="B59" s="20"/>
      <c r="C59" s="20"/>
      <c r="D59" s="20"/>
      <c r="E59" s="20"/>
      <c r="F59" s="20"/>
      <c r="G59" s="20"/>
      <c r="H59" s="20"/>
      <c r="I59" s="21"/>
      <c r="J59" s="26"/>
      <c r="K59" s="26"/>
      <c r="L59" s="26"/>
      <c r="M59" s="26"/>
      <c r="N59" s="48" t="s">
        <v>48</v>
      </c>
      <c r="O59" s="48"/>
      <c r="P59" s="48"/>
      <c r="Q59" s="48"/>
      <c r="R59" s="35"/>
      <c r="T59" s="2" t="s">
        <v>51</v>
      </c>
    </row>
    <row r="60" spans="1:31" ht="15" customHeight="1" x14ac:dyDescent="0.25">
      <c r="A60" s="18"/>
      <c r="B60" s="60" t="s">
        <v>22</v>
      </c>
      <c r="C60" s="60"/>
      <c r="D60" s="60"/>
      <c r="E60" s="62"/>
      <c r="F60" s="62"/>
      <c r="G60" s="62"/>
      <c r="H60" s="63"/>
      <c r="I60" s="75" t="s">
        <v>49</v>
      </c>
      <c r="J60" s="76"/>
      <c r="K60" s="76"/>
      <c r="L60" s="77" t="str">
        <f>IFERROR(T60, "")</f>
        <v/>
      </c>
      <c r="M60" s="77"/>
      <c r="N60" s="49"/>
      <c r="O60" s="49"/>
      <c r="P60" s="49"/>
      <c r="Q60" s="49"/>
      <c r="R60" s="35"/>
      <c r="T60" s="9" t="str">
        <f>IF(OR(E7="",E8="",D11="",D12="",N7="",N8=""),"",SUM(T16:T55)/L61)</f>
        <v/>
      </c>
    </row>
    <row r="61" spans="1:31" ht="15" customHeight="1" x14ac:dyDescent="0.25">
      <c r="A61" s="18"/>
      <c r="B61" s="61" t="s">
        <v>23</v>
      </c>
      <c r="C61" s="61"/>
      <c r="D61" s="61"/>
      <c r="E61" s="62"/>
      <c r="F61" s="62"/>
      <c r="G61" s="62"/>
      <c r="H61" s="63"/>
      <c r="I61" s="73" t="s">
        <v>50</v>
      </c>
      <c r="J61" s="74"/>
      <c r="K61" s="74"/>
      <c r="L61" s="78" t="str">
        <f>IF(OR(E7="",E8="",D11="",D12="",N7="",N8=""),"",SUM(G16:I55))</f>
        <v/>
      </c>
      <c r="M61" s="78"/>
      <c r="N61" s="49"/>
      <c r="O61" s="49"/>
      <c r="P61" s="49"/>
      <c r="Q61" s="49"/>
      <c r="R61" s="35"/>
    </row>
    <row r="62" spans="1:31" ht="15.75" thickBot="1" x14ac:dyDescent="0.3">
      <c r="A62" s="19"/>
      <c r="B62" s="32"/>
      <c r="C62" s="32"/>
      <c r="D62" s="32"/>
      <c r="E62" s="32"/>
      <c r="F62" s="32"/>
      <c r="G62" s="32"/>
      <c r="H62" s="32"/>
      <c r="I62" s="32"/>
      <c r="J62" s="33"/>
      <c r="K62" s="33"/>
      <c r="L62" s="33"/>
      <c r="M62" s="33"/>
      <c r="N62" s="50"/>
      <c r="O62" s="50"/>
      <c r="P62" s="50"/>
      <c r="Q62" s="50"/>
      <c r="R62" s="34"/>
    </row>
    <row r="63" spans="1:31" ht="15.75" thickTop="1" x14ac:dyDescent="0.25">
      <c r="G63" s="2" t="s">
        <v>44</v>
      </c>
    </row>
  </sheetData>
  <sheetProtection algorithmName="SHA-512" hashValue="mHp3AdNQheepkP7Fyj7xPRzb4pYE4RUC6Z2Tv89EL11vCH4CbWRJ1y7d4SDO+fDvmOcPjIowvMTKy5GnXM/I2g==" saltValue="vTngnbEzh5Hgned7xFCrTQ==" spinCount="100000" sheet="1" selectLockedCells="1"/>
  <dataConsolidate/>
  <mergeCells count="255">
    <mergeCell ref="I61:K61"/>
    <mergeCell ref="I60:K60"/>
    <mergeCell ref="L60:M60"/>
    <mergeCell ref="L61:M61"/>
    <mergeCell ref="N6:Q6"/>
    <mergeCell ref="B14:B15"/>
    <mergeCell ref="C14:D15"/>
    <mergeCell ref="E14:F15"/>
    <mergeCell ref="G14:I15"/>
    <mergeCell ref="J14:M15"/>
    <mergeCell ref="N14:Q15"/>
    <mergeCell ref="K7:M7"/>
    <mergeCell ref="K8:M8"/>
    <mergeCell ref="K10:Q10"/>
    <mergeCell ref="K11:N11"/>
    <mergeCell ref="K12:N12"/>
    <mergeCell ref="N7:Q7"/>
    <mergeCell ref="N8:Q8"/>
    <mergeCell ref="O11:Q11"/>
    <mergeCell ref="O12:Q12"/>
    <mergeCell ref="B11:C11"/>
    <mergeCell ref="B12:C12"/>
    <mergeCell ref="D11:E11"/>
    <mergeCell ref="D12:E12"/>
    <mergeCell ref="F11:G11"/>
    <mergeCell ref="H11:I11"/>
    <mergeCell ref="F12:G12"/>
    <mergeCell ref="H12:I12"/>
    <mergeCell ref="B4:D4"/>
    <mergeCell ref="B5:D5"/>
    <mergeCell ref="B6:D6"/>
    <mergeCell ref="B7:D7"/>
    <mergeCell ref="B8:D8"/>
    <mergeCell ref="D10:E10"/>
    <mergeCell ref="E4:I4"/>
    <mergeCell ref="E5:I5"/>
    <mergeCell ref="E6:I6"/>
    <mergeCell ref="E7:I7"/>
    <mergeCell ref="E8:I8"/>
    <mergeCell ref="F10:G10"/>
    <mergeCell ref="H10:I10"/>
    <mergeCell ref="B10:C1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E22:F22"/>
    <mergeCell ref="E23:F23"/>
    <mergeCell ref="E24:F24"/>
    <mergeCell ref="E25:F25"/>
    <mergeCell ref="E16:F16"/>
    <mergeCell ref="E17:F17"/>
    <mergeCell ref="E18:F18"/>
    <mergeCell ref="E19:F19"/>
    <mergeCell ref="E20:F20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51:D51"/>
    <mergeCell ref="C52:D52"/>
    <mergeCell ref="C53:D53"/>
    <mergeCell ref="C54:D54"/>
    <mergeCell ref="C55:D55"/>
    <mergeCell ref="C46:D46"/>
    <mergeCell ref="C47:D47"/>
    <mergeCell ref="C48:D48"/>
    <mergeCell ref="C49:D49"/>
    <mergeCell ref="C50:D50"/>
    <mergeCell ref="E53:F53"/>
    <mergeCell ref="E54:F54"/>
    <mergeCell ref="E55:F55"/>
    <mergeCell ref="E46:F46"/>
    <mergeCell ref="E47:F47"/>
    <mergeCell ref="E48:F48"/>
    <mergeCell ref="E49:F49"/>
    <mergeCell ref="E50:F50"/>
    <mergeCell ref="E41:F41"/>
    <mergeCell ref="E42:F42"/>
    <mergeCell ref="E43:F43"/>
    <mergeCell ref="E44:F44"/>
    <mergeCell ref="E45:F45"/>
    <mergeCell ref="E51:F51"/>
    <mergeCell ref="E52:F52"/>
    <mergeCell ref="E40:F40"/>
    <mergeCell ref="E31:F31"/>
    <mergeCell ref="E32:F32"/>
    <mergeCell ref="E33:F33"/>
    <mergeCell ref="E34:F34"/>
    <mergeCell ref="E35:F35"/>
    <mergeCell ref="G19:I19"/>
    <mergeCell ref="G20:I20"/>
    <mergeCell ref="G21:I21"/>
    <mergeCell ref="G22:I22"/>
    <mergeCell ref="G23:I23"/>
    <mergeCell ref="G31:I31"/>
    <mergeCell ref="G32:I32"/>
    <mergeCell ref="G33:I33"/>
    <mergeCell ref="E26:F26"/>
    <mergeCell ref="E27:F27"/>
    <mergeCell ref="E28:F28"/>
    <mergeCell ref="E29:F29"/>
    <mergeCell ref="E30:F30"/>
    <mergeCell ref="E36:F36"/>
    <mergeCell ref="E37:F37"/>
    <mergeCell ref="E38:F38"/>
    <mergeCell ref="E39:F39"/>
    <mergeCell ref="E21:F21"/>
    <mergeCell ref="G16:I16"/>
    <mergeCell ref="J16:M16"/>
    <mergeCell ref="N16:Q16"/>
    <mergeCell ref="G17:I17"/>
    <mergeCell ref="G18:I18"/>
    <mergeCell ref="N17:Q17"/>
    <mergeCell ref="N18:Q18"/>
    <mergeCell ref="G29:I29"/>
    <mergeCell ref="G30:I30"/>
    <mergeCell ref="G24:I24"/>
    <mergeCell ref="G25:I25"/>
    <mergeCell ref="G26:I26"/>
    <mergeCell ref="G27:I27"/>
    <mergeCell ref="G28:I28"/>
    <mergeCell ref="N19:Q19"/>
    <mergeCell ref="N20:Q20"/>
    <mergeCell ref="N21:Q21"/>
    <mergeCell ref="N22:Q22"/>
    <mergeCell ref="N23:Q23"/>
    <mergeCell ref="N29:Q29"/>
    <mergeCell ref="N30:Q30"/>
    <mergeCell ref="G47:I47"/>
    <mergeCell ref="G48:I48"/>
    <mergeCell ref="G39:I39"/>
    <mergeCell ref="G40:I40"/>
    <mergeCell ref="G41:I41"/>
    <mergeCell ref="G42:I42"/>
    <mergeCell ref="G43:I43"/>
    <mergeCell ref="G34:I34"/>
    <mergeCell ref="G35:I35"/>
    <mergeCell ref="G36:I36"/>
    <mergeCell ref="G37:I37"/>
    <mergeCell ref="G38:I38"/>
    <mergeCell ref="G54:I54"/>
    <mergeCell ref="G55:I55"/>
    <mergeCell ref="J17:M17"/>
    <mergeCell ref="J18:M18"/>
    <mergeCell ref="J19:M19"/>
    <mergeCell ref="J20:M20"/>
    <mergeCell ref="J21:M21"/>
    <mergeCell ref="J22:M22"/>
    <mergeCell ref="J23:M23"/>
    <mergeCell ref="J24:M24"/>
    <mergeCell ref="J25:M25"/>
    <mergeCell ref="J26:M26"/>
    <mergeCell ref="J27:M27"/>
    <mergeCell ref="J28:M28"/>
    <mergeCell ref="J29:M29"/>
    <mergeCell ref="J30:M30"/>
    <mergeCell ref="G49:I49"/>
    <mergeCell ref="G50:I50"/>
    <mergeCell ref="G51:I51"/>
    <mergeCell ref="G52:I52"/>
    <mergeCell ref="G53:I53"/>
    <mergeCell ref="G44:I44"/>
    <mergeCell ref="G45:I45"/>
    <mergeCell ref="G46:I46"/>
    <mergeCell ref="J55:M55"/>
    <mergeCell ref="J46:M46"/>
    <mergeCell ref="J47:M47"/>
    <mergeCell ref="J48:M48"/>
    <mergeCell ref="J49:M49"/>
    <mergeCell ref="J50:M50"/>
    <mergeCell ref="J41:M41"/>
    <mergeCell ref="J42:M42"/>
    <mergeCell ref="J43:M43"/>
    <mergeCell ref="J44:M44"/>
    <mergeCell ref="J45:M45"/>
    <mergeCell ref="J51:M51"/>
    <mergeCell ref="J52:M52"/>
    <mergeCell ref="J53:M53"/>
    <mergeCell ref="J54:M54"/>
    <mergeCell ref="J36:M36"/>
    <mergeCell ref="J37:M37"/>
    <mergeCell ref="J38:M38"/>
    <mergeCell ref="J39:M39"/>
    <mergeCell ref="J40:M40"/>
    <mergeCell ref="J31:M31"/>
    <mergeCell ref="J32:M32"/>
    <mergeCell ref="J33:M33"/>
    <mergeCell ref="J34:M34"/>
    <mergeCell ref="J35:M35"/>
    <mergeCell ref="N31:Q31"/>
    <mergeCell ref="N32:Q32"/>
    <mergeCell ref="N33:Q33"/>
    <mergeCell ref="N24:Q24"/>
    <mergeCell ref="N25:Q25"/>
    <mergeCell ref="N26:Q26"/>
    <mergeCell ref="N27:Q27"/>
    <mergeCell ref="N28:Q28"/>
    <mergeCell ref="N39:Q39"/>
    <mergeCell ref="N48:Q48"/>
    <mergeCell ref="N40:Q40"/>
    <mergeCell ref="N41:Q41"/>
    <mergeCell ref="N42:Q42"/>
    <mergeCell ref="N43:Q43"/>
    <mergeCell ref="N34:Q34"/>
    <mergeCell ref="N35:Q35"/>
    <mergeCell ref="N36:Q36"/>
    <mergeCell ref="N37:Q37"/>
    <mergeCell ref="N38:Q38"/>
    <mergeCell ref="N59:Q62"/>
    <mergeCell ref="B1:C3"/>
    <mergeCell ref="D1:I3"/>
    <mergeCell ref="J56:Q56"/>
    <mergeCell ref="J57:Q57"/>
    <mergeCell ref="J58:Q58"/>
    <mergeCell ref="B60:D60"/>
    <mergeCell ref="B61:D61"/>
    <mergeCell ref="E60:H60"/>
    <mergeCell ref="E61:H61"/>
    <mergeCell ref="N54:Q54"/>
    <mergeCell ref="N55:Q55"/>
    <mergeCell ref="B56:I56"/>
    <mergeCell ref="B57:I57"/>
    <mergeCell ref="B58:I58"/>
    <mergeCell ref="N49:Q49"/>
    <mergeCell ref="N50:Q50"/>
    <mergeCell ref="N51:Q51"/>
    <mergeCell ref="N52:Q52"/>
    <mergeCell ref="N53:Q53"/>
    <mergeCell ref="N44:Q44"/>
    <mergeCell ref="N45:Q45"/>
    <mergeCell ref="N46:Q46"/>
    <mergeCell ref="N47:Q47"/>
  </mergeCells>
  <conditionalFormatting sqref="N16:Q55">
    <cfRule type="containsText" dxfId="30" priority="5" operator="containsText" text="Applied Grinding">
      <formula>NOT(ISERROR(SEARCH("Applied Grinding",N16)))</formula>
    </cfRule>
    <cfRule type="containsText" dxfId="29" priority="6" operator="containsText" text="CW">
      <formula>NOT(ISERROR(SEARCH("CW",N16)))</formula>
    </cfRule>
    <cfRule type="cellIs" dxfId="28" priority="9" operator="lessThan">
      <formula>0</formula>
    </cfRule>
  </conditionalFormatting>
  <conditionalFormatting sqref="J57:Q57">
    <cfRule type="containsText" dxfId="27" priority="11" operator="containsText" text="Corrective Work Needed">
      <formula>NOT(ISERROR(SEARCH("Corrective Work Needed",J57)))</formula>
    </cfRule>
  </conditionalFormatting>
  <conditionalFormatting sqref="J56:Q56">
    <cfRule type="containsText" dxfId="26" priority="8" operator="containsText" text="Smoothness Corrective Work Required">
      <formula>NOT(ISERROR(SEARCH("Smoothness Corrective Work Required",J56)))</formula>
    </cfRule>
  </conditionalFormatting>
  <conditionalFormatting sqref="C16:I16 N16:N55">
    <cfRule type="expression" dxfId="25" priority="12">
      <formula>$G$16&lt;&gt;""</formula>
    </cfRule>
  </conditionalFormatting>
  <conditionalFormatting sqref="C17:I55 N17:Q55">
    <cfRule type="expression" dxfId="24" priority="10">
      <formula>OR($X16=2,$X16=3)</formula>
    </cfRule>
  </conditionalFormatting>
  <conditionalFormatting sqref="N7:Q8">
    <cfRule type="containsBlanks" dxfId="23" priority="13">
      <formula>LEN(TRIM(N7))=0</formula>
    </cfRule>
  </conditionalFormatting>
  <conditionalFormatting sqref="E7:I8">
    <cfRule type="containsBlanks" dxfId="22" priority="3">
      <formula>LEN(TRIM(E7))=0</formula>
    </cfRule>
  </conditionalFormatting>
  <conditionalFormatting sqref="D11:E12">
    <cfRule type="containsBlanks" dxfId="21" priority="2">
      <formula>LEN(TRIM(D11))=0</formula>
    </cfRule>
  </conditionalFormatting>
  <conditionalFormatting sqref="O11:Q12">
    <cfRule type="containsBlanks" dxfId="20" priority="14">
      <formula>LEN(TRIM(O11))=0</formula>
    </cfRule>
  </conditionalFormatting>
  <dataValidations xWindow="719" yWindow="418" count="7">
    <dataValidation type="list" showInputMessage="1" showErrorMessage="1" sqref="E7:I7" xr:uid="{00000000-0002-0000-0000-000000000000}">
      <formula1>Direction</formula1>
    </dataValidation>
    <dataValidation type="list" showInputMessage="1" showErrorMessage="1" sqref="N7:Q7" xr:uid="{00000000-0002-0000-0000-000001000000}">
      <formula1>Equation</formula1>
    </dataValidation>
    <dataValidation type="list" showInputMessage="1" showErrorMessage="1" sqref="N8:Q8" xr:uid="{00000000-0002-0000-0000-000002000000}">
      <formula1>Speed</formula1>
    </dataValidation>
    <dataValidation type="list" showInputMessage="1" showErrorMessage="1" promptTitle="Lane Description " prompt="_x000a_Accel/Decel Lane &gt; 1000 ft_x000a_Lane 1: driving lane_x000a_Lane 2: 1 lane left of driving lane_x000a_Lane 3: 2 lanes left of driving lane_x000a_Lane 4: 3 lanes left of driving lane_x000a_Lane 5: 4 lanes left of driving lane_x000a_Shoulder_x000a_Auxiliry lane     " sqref="E8:I8" xr:uid="{00000000-0002-0000-0000-000003000000}">
      <formula1>Lane</formula1>
    </dataValidation>
    <dataValidation allowBlank="1" showInputMessage="1" showErrorMessage="1" prompt="Do NOT use &quot;+&quot; signs when entering beginning and endind stations (e.g. 55+10 should be entered as 5510)." sqref="D11:E11" xr:uid="{00000000-0002-0000-0000-000004000000}"/>
    <dataValidation allowBlank="1" showInputMessage="1" showErrorMessage="1" prompt="If this is the first Profile Summary for the ERD file(s), enter the total length of pavement with ALR ≥ 200.0 and &lt; 250.0._x000a__x000a_If this is NOT the first Profile Summary for the ERD file(s), enter 0." sqref="O11:Q11" xr:uid="{00000000-0002-0000-0000-000005000000}"/>
    <dataValidation allowBlank="1" showInputMessage="1" showErrorMessage="1" prompt="If this is the first Profile Summary for the ERD file(s), enter the total length of pavement with ALR ≥ 250.0._x000a__x000a_If this is NOT the first Profile Summary for the ERD file(s), enter 0." sqref="O12:Q12" xr:uid="{00000000-0002-0000-0000-000006000000}"/>
  </dataValidations>
  <printOptions horizontalCentered="1" verticalCentered="1"/>
  <pageMargins left="0" right="0" top="0" bottom="0" header="0" footer="0"/>
  <pageSetup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14</xdr:row>
                    <xdr:rowOff>142875</xdr:rowOff>
                  </from>
                  <to>
                    <xdr:col>1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15</xdr:row>
                    <xdr:rowOff>142875</xdr:rowOff>
                  </from>
                  <to>
                    <xdr:col>1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16</xdr:row>
                    <xdr:rowOff>142875</xdr:rowOff>
                  </from>
                  <to>
                    <xdr:col>1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18</xdr:row>
                    <xdr:rowOff>142875</xdr:rowOff>
                  </from>
                  <to>
                    <xdr:col>1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19</xdr:row>
                    <xdr:rowOff>142875</xdr:rowOff>
                  </from>
                  <to>
                    <xdr:col>1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20</xdr:row>
                    <xdr:rowOff>142875</xdr:rowOff>
                  </from>
                  <to>
                    <xdr:col>1</xdr:col>
                    <xdr:colOff>342900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21</xdr:row>
                    <xdr:rowOff>142875</xdr:rowOff>
                  </from>
                  <to>
                    <xdr:col>1</xdr:col>
                    <xdr:colOff>342900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22</xdr:row>
                    <xdr:rowOff>142875</xdr:rowOff>
                  </from>
                  <to>
                    <xdr:col>1</xdr:col>
                    <xdr:colOff>342900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23</xdr:row>
                    <xdr:rowOff>142875</xdr:rowOff>
                  </from>
                  <to>
                    <xdr:col>1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24</xdr:row>
                    <xdr:rowOff>142875</xdr:rowOff>
                  </from>
                  <to>
                    <xdr:col>1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25</xdr:row>
                    <xdr:rowOff>142875</xdr:rowOff>
                  </from>
                  <to>
                    <xdr:col>1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26</xdr:row>
                    <xdr:rowOff>142875</xdr:rowOff>
                  </from>
                  <to>
                    <xdr:col>1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27</xdr:row>
                    <xdr:rowOff>142875</xdr:rowOff>
                  </from>
                  <to>
                    <xdr:col>1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28</xdr:row>
                    <xdr:rowOff>142875</xdr:rowOff>
                  </from>
                  <to>
                    <xdr:col>1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29</xdr:row>
                    <xdr:rowOff>142875</xdr:rowOff>
                  </from>
                  <to>
                    <xdr:col>1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30</xdr:row>
                    <xdr:rowOff>142875</xdr:rowOff>
                  </from>
                  <to>
                    <xdr:col>1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31</xdr:row>
                    <xdr:rowOff>142875</xdr:rowOff>
                  </from>
                  <to>
                    <xdr:col>1</xdr:col>
                    <xdr:colOff>342900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32</xdr:row>
                    <xdr:rowOff>142875</xdr:rowOff>
                  </from>
                  <to>
                    <xdr:col>1</xdr:col>
                    <xdr:colOff>342900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33</xdr:row>
                    <xdr:rowOff>142875</xdr:rowOff>
                  </from>
                  <to>
                    <xdr:col>1</xdr:col>
                    <xdr:colOff>342900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34</xdr:row>
                    <xdr:rowOff>142875</xdr:rowOff>
                  </from>
                  <to>
                    <xdr:col>1</xdr:col>
                    <xdr:colOff>342900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35</xdr:row>
                    <xdr:rowOff>142875</xdr:rowOff>
                  </from>
                  <to>
                    <xdr:col>1</xdr:col>
                    <xdr:colOff>342900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36</xdr:row>
                    <xdr:rowOff>142875</xdr:rowOff>
                  </from>
                  <to>
                    <xdr:col>1</xdr:col>
                    <xdr:colOff>342900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37</xdr:row>
                    <xdr:rowOff>142875</xdr:rowOff>
                  </from>
                  <to>
                    <xdr:col>1</xdr:col>
                    <xdr:colOff>342900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38</xdr:row>
                    <xdr:rowOff>142875</xdr:rowOff>
                  </from>
                  <to>
                    <xdr:col>1</xdr:col>
                    <xdr:colOff>342900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39</xdr:row>
                    <xdr:rowOff>142875</xdr:rowOff>
                  </from>
                  <to>
                    <xdr:col>1</xdr:col>
                    <xdr:colOff>342900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40</xdr:row>
                    <xdr:rowOff>142875</xdr:rowOff>
                  </from>
                  <to>
                    <xdr:col>1</xdr:col>
                    <xdr:colOff>342900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41</xdr:row>
                    <xdr:rowOff>142875</xdr:rowOff>
                  </from>
                  <to>
                    <xdr:col>1</xdr:col>
                    <xdr:colOff>342900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42</xdr:row>
                    <xdr:rowOff>142875</xdr:rowOff>
                  </from>
                  <to>
                    <xdr:col>1</xdr:col>
                    <xdr:colOff>342900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43</xdr:row>
                    <xdr:rowOff>142875</xdr:rowOff>
                  </from>
                  <to>
                    <xdr:col>1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44</xdr:row>
                    <xdr:rowOff>142875</xdr:rowOff>
                  </from>
                  <to>
                    <xdr:col>1</xdr:col>
                    <xdr:colOff>342900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45</xdr:row>
                    <xdr:rowOff>142875</xdr:rowOff>
                  </from>
                  <to>
                    <xdr:col>1</xdr:col>
                    <xdr:colOff>342900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46</xdr:row>
                    <xdr:rowOff>142875</xdr:rowOff>
                  </from>
                  <to>
                    <xdr:col>1</xdr:col>
                    <xdr:colOff>342900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47</xdr:row>
                    <xdr:rowOff>142875</xdr:rowOff>
                  </from>
                  <to>
                    <xdr:col>1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15</xdr:row>
                    <xdr:rowOff>142875</xdr:rowOff>
                  </from>
                  <to>
                    <xdr:col>1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16</xdr:row>
                    <xdr:rowOff>142875</xdr:rowOff>
                  </from>
                  <to>
                    <xdr:col>1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18</xdr:row>
                    <xdr:rowOff>142875</xdr:rowOff>
                  </from>
                  <to>
                    <xdr:col>1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19</xdr:row>
                    <xdr:rowOff>142875</xdr:rowOff>
                  </from>
                  <to>
                    <xdr:col>1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20</xdr:row>
                    <xdr:rowOff>142875</xdr:rowOff>
                  </from>
                  <to>
                    <xdr:col>1</xdr:col>
                    <xdr:colOff>342900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21</xdr:row>
                    <xdr:rowOff>142875</xdr:rowOff>
                  </from>
                  <to>
                    <xdr:col>1</xdr:col>
                    <xdr:colOff>342900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22</xdr:row>
                    <xdr:rowOff>142875</xdr:rowOff>
                  </from>
                  <to>
                    <xdr:col>1</xdr:col>
                    <xdr:colOff>342900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23</xdr:row>
                    <xdr:rowOff>142875</xdr:rowOff>
                  </from>
                  <to>
                    <xdr:col>1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24</xdr:row>
                    <xdr:rowOff>142875</xdr:rowOff>
                  </from>
                  <to>
                    <xdr:col>1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25</xdr:row>
                    <xdr:rowOff>142875</xdr:rowOff>
                  </from>
                  <to>
                    <xdr:col>1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26</xdr:row>
                    <xdr:rowOff>142875</xdr:rowOff>
                  </from>
                  <to>
                    <xdr:col>1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27</xdr:row>
                    <xdr:rowOff>142875</xdr:rowOff>
                  </from>
                  <to>
                    <xdr:col>1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28</xdr:row>
                    <xdr:rowOff>142875</xdr:rowOff>
                  </from>
                  <to>
                    <xdr:col>1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29</xdr:row>
                    <xdr:rowOff>142875</xdr:rowOff>
                  </from>
                  <to>
                    <xdr:col>1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30</xdr:row>
                    <xdr:rowOff>142875</xdr:rowOff>
                  </from>
                  <to>
                    <xdr:col>1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31</xdr:row>
                    <xdr:rowOff>142875</xdr:rowOff>
                  </from>
                  <to>
                    <xdr:col>1</xdr:col>
                    <xdr:colOff>342900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32</xdr:row>
                    <xdr:rowOff>142875</xdr:rowOff>
                  </from>
                  <to>
                    <xdr:col>1</xdr:col>
                    <xdr:colOff>342900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33</xdr:row>
                    <xdr:rowOff>142875</xdr:rowOff>
                  </from>
                  <to>
                    <xdr:col>1</xdr:col>
                    <xdr:colOff>342900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34</xdr:row>
                    <xdr:rowOff>142875</xdr:rowOff>
                  </from>
                  <to>
                    <xdr:col>1</xdr:col>
                    <xdr:colOff>342900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35</xdr:row>
                    <xdr:rowOff>142875</xdr:rowOff>
                  </from>
                  <to>
                    <xdr:col>1</xdr:col>
                    <xdr:colOff>342900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36</xdr:row>
                    <xdr:rowOff>142875</xdr:rowOff>
                  </from>
                  <to>
                    <xdr:col>1</xdr:col>
                    <xdr:colOff>342900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37</xdr:row>
                    <xdr:rowOff>142875</xdr:rowOff>
                  </from>
                  <to>
                    <xdr:col>1</xdr:col>
                    <xdr:colOff>342900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38</xdr:row>
                    <xdr:rowOff>142875</xdr:rowOff>
                  </from>
                  <to>
                    <xdr:col>1</xdr:col>
                    <xdr:colOff>342900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39</xdr:row>
                    <xdr:rowOff>142875</xdr:rowOff>
                  </from>
                  <to>
                    <xdr:col>1</xdr:col>
                    <xdr:colOff>342900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40</xdr:row>
                    <xdr:rowOff>142875</xdr:rowOff>
                  </from>
                  <to>
                    <xdr:col>1</xdr:col>
                    <xdr:colOff>342900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41</xdr:row>
                    <xdr:rowOff>142875</xdr:rowOff>
                  </from>
                  <to>
                    <xdr:col>1</xdr:col>
                    <xdr:colOff>342900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42</xdr:row>
                    <xdr:rowOff>142875</xdr:rowOff>
                  </from>
                  <to>
                    <xdr:col>1</xdr:col>
                    <xdr:colOff>342900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43</xdr:row>
                    <xdr:rowOff>142875</xdr:rowOff>
                  </from>
                  <to>
                    <xdr:col>1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44</xdr:row>
                    <xdr:rowOff>142875</xdr:rowOff>
                  </from>
                  <to>
                    <xdr:col>1</xdr:col>
                    <xdr:colOff>342900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45</xdr:row>
                    <xdr:rowOff>142875</xdr:rowOff>
                  </from>
                  <to>
                    <xdr:col>1</xdr:col>
                    <xdr:colOff>342900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46</xdr:row>
                    <xdr:rowOff>142875</xdr:rowOff>
                  </from>
                  <to>
                    <xdr:col>1</xdr:col>
                    <xdr:colOff>342900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47</xdr:row>
                    <xdr:rowOff>142875</xdr:rowOff>
                  </from>
                  <to>
                    <xdr:col>1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15</xdr:row>
                    <xdr:rowOff>142875</xdr:rowOff>
                  </from>
                  <to>
                    <xdr:col>1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16</xdr:row>
                    <xdr:rowOff>142875</xdr:rowOff>
                  </from>
                  <to>
                    <xdr:col>1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18</xdr:row>
                    <xdr:rowOff>142875</xdr:rowOff>
                  </from>
                  <to>
                    <xdr:col>1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19</xdr:row>
                    <xdr:rowOff>142875</xdr:rowOff>
                  </from>
                  <to>
                    <xdr:col>1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20</xdr:row>
                    <xdr:rowOff>142875</xdr:rowOff>
                  </from>
                  <to>
                    <xdr:col>1</xdr:col>
                    <xdr:colOff>342900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21</xdr:row>
                    <xdr:rowOff>142875</xdr:rowOff>
                  </from>
                  <to>
                    <xdr:col>1</xdr:col>
                    <xdr:colOff>342900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22</xdr:row>
                    <xdr:rowOff>142875</xdr:rowOff>
                  </from>
                  <to>
                    <xdr:col>1</xdr:col>
                    <xdr:colOff>342900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23</xdr:row>
                    <xdr:rowOff>142875</xdr:rowOff>
                  </from>
                  <to>
                    <xdr:col>1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24</xdr:row>
                    <xdr:rowOff>142875</xdr:rowOff>
                  </from>
                  <to>
                    <xdr:col>1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25</xdr:row>
                    <xdr:rowOff>142875</xdr:rowOff>
                  </from>
                  <to>
                    <xdr:col>1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26</xdr:row>
                    <xdr:rowOff>142875</xdr:rowOff>
                  </from>
                  <to>
                    <xdr:col>1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27</xdr:row>
                    <xdr:rowOff>142875</xdr:rowOff>
                  </from>
                  <to>
                    <xdr:col>1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28</xdr:row>
                    <xdr:rowOff>142875</xdr:rowOff>
                  </from>
                  <to>
                    <xdr:col>1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29</xdr:row>
                    <xdr:rowOff>142875</xdr:rowOff>
                  </from>
                  <to>
                    <xdr:col>1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30</xdr:row>
                    <xdr:rowOff>142875</xdr:rowOff>
                  </from>
                  <to>
                    <xdr:col>1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31</xdr:row>
                    <xdr:rowOff>142875</xdr:rowOff>
                  </from>
                  <to>
                    <xdr:col>1</xdr:col>
                    <xdr:colOff>342900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32</xdr:row>
                    <xdr:rowOff>142875</xdr:rowOff>
                  </from>
                  <to>
                    <xdr:col>1</xdr:col>
                    <xdr:colOff>342900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33</xdr:row>
                    <xdr:rowOff>142875</xdr:rowOff>
                  </from>
                  <to>
                    <xdr:col>1</xdr:col>
                    <xdr:colOff>342900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34</xdr:row>
                    <xdr:rowOff>142875</xdr:rowOff>
                  </from>
                  <to>
                    <xdr:col>1</xdr:col>
                    <xdr:colOff>342900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35</xdr:row>
                    <xdr:rowOff>142875</xdr:rowOff>
                  </from>
                  <to>
                    <xdr:col>1</xdr:col>
                    <xdr:colOff>342900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36</xdr:row>
                    <xdr:rowOff>142875</xdr:rowOff>
                  </from>
                  <to>
                    <xdr:col>1</xdr:col>
                    <xdr:colOff>342900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37</xdr:row>
                    <xdr:rowOff>142875</xdr:rowOff>
                  </from>
                  <to>
                    <xdr:col>1</xdr:col>
                    <xdr:colOff>342900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38</xdr:row>
                    <xdr:rowOff>142875</xdr:rowOff>
                  </from>
                  <to>
                    <xdr:col>1</xdr:col>
                    <xdr:colOff>342900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39</xdr:row>
                    <xdr:rowOff>142875</xdr:rowOff>
                  </from>
                  <to>
                    <xdr:col>1</xdr:col>
                    <xdr:colOff>342900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40</xdr:row>
                    <xdr:rowOff>142875</xdr:rowOff>
                  </from>
                  <to>
                    <xdr:col>1</xdr:col>
                    <xdr:colOff>342900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41</xdr:row>
                    <xdr:rowOff>142875</xdr:rowOff>
                  </from>
                  <to>
                    <xdr:col>1</xdr:col>
                    <xdr:colOff>342900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42</xdr:row>
                    <xdr:rowOff>142875</xdr:rowOff>
                  </from>
                  <to>
                    <xdr:col>1</xdr:col>
                    <xdr:colOff>342900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43</xdr:row>
                    <xdr:rowOff>142875</xdr:rowOff>
                  </from>
                  <to>
                    <xdr:col>1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44</xdr:row>
                    <xdr:rowOff>142875</xdr:rowOff>
                  </from>
                  <to>
                    <xdr:col>1</xdr:col>
                    <xdr:colOff>342900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45</xdr:row>
                    <xdr:rowOff>142875</xdr:rowOff>
                  </from>
                  <to>
                    <xdr:col>1</xdr:col>
                    <xdr:colOff>342900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46</xdr:row>
                    <xdr:rowOff>142875</xdr:rowOff>
                  </from>
                  <to>
                    <xdr:col>1</xdr:col>
                    <xdr:colOff>342900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47</xdr:row>
                    <xdr:rowOff>142875</xdr:rowOff>
                  </from>
                  <to>
                    <xdr:col>1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5" name="Check Box 12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6" name="Check Box 12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7" name="Check Box 12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8" name="Check Box 12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9" name="Check Box 12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0" name="Check Box 13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1" name="Check Box 13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2" name="Check Box 13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3" name="Check Box 13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4" name="Check Box 13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5" name="Check Box 13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6" name="Check Box 13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7" name="Check Box 13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8" name="Check Box 13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9" name="Check Box 13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0" name="Check Box 14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1" name="Check Box 14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2" name="Check Box 14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3" name="Check Box 14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4" name="Check Box 14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5" name="Check Box 14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4" tint="0.39997558519241921"/>
    <pageSetUpPr fitToPage="1"/>
  </sheetPr>
  <dimension ref="A1:AE63"/>
  <sheetViews>
    <sheetView zoomScaleNormal="100" workbookViewId="0">
      <selection activeCell="E7" sqref="E7:I7"/>
    </sheetView>
  </sheetViews>
  <sheetFormatPr defaultColWidth="9.140625" defaultRowHeight="15" x14ac:dyDescent="0.25"/>
  <cols>
    <col min="1" max="1" width="2.85546875" style="2" customWidth="1"/>
    <col min="2" max="2" width="6.85546875" style="2" customWidth="1"/>
    <col min="3" max="4" width="7.140625" style="2" customWidth="1"/>
    <col min="5" max="9" width="6.85546875" style="2" customWidth="1"/>
    <col min="10" max="10" width="2.85546875" style="2" customWidth="1"/>
    <col min="11" max="17" width="6.85546875" style="2" customWidth="1"/>
    <col min="18" max="18" width="2.85546875" style="2" customWidth="1"/>
    <col min="19" max="19" width="9" style="2" hidden="1" customWidth="1"/>
    <col min="20" max="25" width="9.140625" style="2" hidden="1" customWidth="1"/>
    <col min="26" max="29" width="0" style="2" hidden="1" customWidth="1"/>
    <col min="30" max="16384" width="9.140625" style="2"/>
  </cols>
  <sheetData>
    <row r="1" spans="1:29" ht="15.75" thickTop="1" x14ac:dyDescent="0.25">
      <c r="A1" s="23"/>
      <c r="B1" s="51">
        <f>'Profile Summary'!B1:C3</f>
        <v>43221</v>
      </c>
      <c r="C1" s="51"/>
      <c r="D1" s="54" t="s">
        <v>24</v>
      </c>
      <c r="E1" s="54"/>
      <c r="F1" s="54"/>
      <c r="G1" s="54"/>
      <c r="H1" s="54"/>
      <c r="I1" s="54"/>
      <c r="J1" s="36"/>
      <c r="K1" s="36"/>
      <c r="L1" s="36"/>
      <c r="M1" s="36"/>
      <c r="N1" s="36"/>
      <c r="O1" s="36"/>
      <c r="P1" s="36"/>
      <c r="Q1" s="36"/>
      <c r="R1" s="37"/>
      <c r="S1" s="10"/>
      <c r="T1" s="10"/>
      <c r="U1" s="10"/>
      <c r="V1" s="10"/>
      <c r="W1" s="10"/>
      <c r="X1" s="10"/>
      <c r="Y1" s="10"/>
    </row>
    <row r="2" spans="1:29" x14ac:dyDescent="0.25">
      <c r="A2" s="18"/>
      <c r="B2" s="52"/>
      <c r="C2" s="52"/>
      <c r="D2" s="55"/>
      <c r="E2" s="55"/>
      <c r="F2" s="55"/>
      <c r="G2" s="55"/>
      <c r="H2" s="55"/>
      <c r="I2" s="55"/>
      <c r="J2" s="26"/>
      <c r="K2" s="26"/>
      <c r="L2" s="26"/>
      <c r="M2" s="26"/>
      <c r="N2" s="26"/>
      <c r="O2" s="26"/>
      <c r="P2" s="26"/>
      <c r="Q2" s="26"/>
      <c r="R2" s="35"/>
      <c r="S2" s="10"/>
      <c r="T2" s="10"/>
      <c r="U2" s="10"/>
      <c r="V2" s="10"/>
      <c r="W2" s="10"/>
      <c r="X2" s="10"/>
      <c r="Y2" s="10"/>
    </row>
    <row r="3" spans="1:29" x14ac:dyDescent="0.25">
      <c r="A3" s="18"/>
      <c r="B3" s="53"/>
      <c r="C3" s="53"/>
      <c r="D3" s="56"/>
      <c r="E3" s="56"/>
      <c r="F3" s="56"/>
      <c r="G3" s="56"/>
      <c r="H3" s="56"/>
      <c r="I3" s="56"/>
      <c r="J3" s="26"/>
      <c r="K3" s="26"/>
      <c r="L3" s="26"/>
      <c r="M3" s="26"/>
      <c r="N3" s="26"/>
      <c r="O3" s="26"/>
      <c r="P3" s="26"/>
      <c r="Q3" s="26"/>
      <c r="R3" s="35"/>
      <c r="S3" s="10"/>
      <c r="T3" s="10"/>
      <c r="U3" s="10"/>
      <c r="V3" s="10"/>
      <c r="W3" s="10"/>
      <c r="X3" s="10"/>
      <c r="Y3" s="10"/>
    </row>
    <row r="4" spans="1:29" x14ac:dyDescent="0.25">
      <c r="A4" s="18"/>
      <c r="B4" s="71" t="s">
        <v>4</v>
      </c>
      <c r="C4" s="71"/>
      <c r="D4" s="71"/>
      <c r="E4" s="87" t="str">
        <f>IF('Profile Summary'!E4:I4="","",'Profile Summary'!E4:I4)</f>
        <v/>
      </c>
      <c r="F4" s="87"/>
      <c r="G4" s="87"/>
      <c r="H4" s="87"/>
      <c r="I4" s="87"/>
      <c r="J4" s="27"/>
      <c r="K4" s="26"/>
      <c r="L4" s="26"/>
      <c r="M4" s="26"/>
      <c r="N4" s="26"/>
      <c r="O4" s="26"/>
      <c r="P4" s="26"/>
      <c r="Q4" s="26"/>
      <c r="R4" s="35"/>
      <c r="S4" s="10"/>
      <c r="T4" s="10"/>
      <c r="U4" s="10"/>
      <c r="V4" s="10"/>
      <c r="W4" s="10"/>
      <c r="X4" s="10"/>
      <c r="Y4" s="10"/>
    </row>
    <row r="5" spans="1:29" x14ac:dyDescent="0.25">
      <c r="A5" s="18"/>
      <c r="B5" s="71" t="s">
        <v>5</v>
      </c>
      <c r="C5" s="71"/>
      <c r="D5" s="71"/>
      <c r="E5" s="102" t="str">
        <f>IF('Profile Summary'!E5:I5="","",'Profile Summary'!E5:I5)</f>
        <v/>
      </c>
      <c r="F5" s="102"/>
      <c r="G5" s="102"/>
      <c r="H5" s="102"/>
      <c r="I5" s="102"/>
      <c r="J5" s="27"/>
      <c r="K5" s="26"/>
      <c r="L5" s="26"/>
      <c r="M5" s="26"/>
      <c r="N5" s="26"/>
      <c r="O5" s="26"/>
      <c r="P5" s="26"/>
      <c r="Q5" s="26"/>
      <c r="R5" s="35"/>
      <c r="S5" s="10"/>
      <c r="T5" s="10"/>
      <c r="U5" s="10"/>
      <c r="V5" s="10"/>
      <c r="W5" s="10"/>
      <c r="X5" s="10"/>
      <c r="Y5" s="10"/>
    </row>
    <row r="6" spans="1:29" x14ac:dyDescent="0.25">
      <c r="A6" s="18"/>
      <c r="B6" s="71" t="s">
        <v>6</v>
      </c>
      <c r="C6" s="71"/>
      <c r="D6" s="71"/>
      <c r="E6" s="87" t="str">
        <f>IF('Profile Summary'!E6:I6="","",'Profile Summary'!E6:I6)</f>
        <v/>
      </c>
      <c r="F6" s="87"/>
      <c r="G6" s="87"/>
      <c r="H6" s="87"/>
      <c r="I6" s="87"/>
      <c r="J6" s="27"/>
      <c r="K6" s="29" t="s">
        <v>47</v>
      </c>
      <c r="L6" s="28"/>
      <c r="M6" s="30"/>
      <c r="N6" s="99" t="str">
        <f>IF('Profile Summary'!N6:Q6="","",'Profile Summary'!N6:Q6)</f>
        <v/>
      </c>
      <c r="O6" s="100"/>
      <c r="P6" s="100"/>
      <c r="Q6" s="101"/>
      <c r="R6" s="35"/>
      <c r="S6" s="10"/>
      <c r="T6" s="10"/>
      <c r="U6" s="10"/>
      <c r="V6" s="10"/>
      <c r="W6" s="10"/>
      <c r="X6" s="10"/>
      <c r="Y6" s="10"/>
    </row>
    <row r="7" spans="1:29" x14ac:dyDescent="0.25">
      <c r="A7" s="18"/>
      <c r="B7" s="71" t="s">
        <v>7</v>
      </c>
      <c r="C7" s="71"/>
      <c r="D7" s="71"/>
      <c r="E7" s="62"/>
      <c r="F7" s="62"/>
      <c r="G7" s="62"/>
      <c r="H7" s="62"/>
      <c r="I7" s="62"/>
      <c r="J7" s="22"/>
      <c r="K7" s="83" t="s">
        <v>12</v>
      </c>
      <c r="L7" s="84"/>
      <c r="M7" s="85"/>
      <c r="N7" s="87" t="str">
        <f>T('Profile Summary'!N7:Q7)</f>
        <v/>
      </c>
      <c r="O7" s="87"/>
      <c r="P7" s="87"/>
      <c r="Q7" s="87"/>
      <c r="R7" s="35"/>
      <c r="S7" s="10"/>
      <c r="T7" s="10"/>
      <c r="U7" s="10"/>
      <c r="V7" s="10"/>
      <c r="W7" s="10"/>
      <c r="X7" s="10"/>
      <c r="Y7" s="10"/>
    </row>
    <row r="8" spans="1:29" x14ac:dyDescent="0.25">
      <c r="A8" s="18"/>
      <c r="B8" s="71" t="s">
        <v>8</v>
      </c>
      <c r="C8" s="71"/>
      <c r="D8" s="71"/>
      <c r="E8" s="62"/>
      <c r="F8" s="62"/>
      <c r="G8" s="62"/>
      <c r="H8" s="62"/>
      <c r="I8" s="62"/>
      <c r="J8" s="22"/>
      <c r="K8" s="71" t="s">
        <v>13</v>
      </c>
      <c r="L8" s="71"/>
      <c r="M8" s="71"/>
      <c r="N8" s="87" t="str">
        <f>T('Profile Summary'!N8:Q8)</f>
        <v/>
      </c>
      <c r="O8" s="87"/>
      <c r="P8" s="87"/>
      <c r="Q8" s="87"/>
      <c r="R8" s="35"/>
      <c r="S8" s="10"/>
      <c r="T8" s="10"/>
      <c r="U8" s="10"/>
      <c r="V8" s="10"/>
      <c r="W8" s="10"/>
      <c r="X8" s="10"/>
      <c r="Y8" s="10"/>
    </row>
    <row r="9" spans="1:29" x14ac:dyDescent="0.25">
      <c r="A9" s="18"/>
      <c r="B9" s="20"/>
      <c r="C9" s="20"/>
      <c r="D9" s="20"/>
      <c r="E9" s="20"/>
      <c r="F9" s="20"/>
      <c r="G9" s="20"/>
      <c r="H9" s="20"/>
      <c r="I9" s="20"/>
      <c r="J9" s="26"/>
      <c r="K9" s="20"/>
      <c r="L9" s="20"/>
      <c r="M9" s="20"/>
      <c r="N9" s="20"/>
      <c r="O9" s="20"/>
      <c r="P9" s="20"/>
      <c r="Q9" s="20"/>
      <c r="R9" s="35"/>
      <c r="S9" s="10"/>
      <c r="T9" s="10"/>
      <c r="U9" s="10"/>
      <c r="V9" s="10"/>
      <c r="W9" s="10"/>
      <c r="X9" s="10"/>
      <c r="Y9" s="10"/>
    </row>
    <row r="10" spans="1:29" x14ac:dyDescent="0.25">
      <c r="A10" s="18"/>
      <c r="B10" s="71" t="s">
        <v>9</v>
      </c>
      <c r="C10" s="71"/>
      <c r="D10" s="71" t="s">
        <v>46</v>
      </c>
      <c r="E10" s="71"/>
      <c r="F10" s="71" t="s">
        <v>10</v>
      </c>
      <c r="G10" s="71"/>
      <c r="H10" s="71" t="s">
        <v>11</v>
      </c>
      <c r="I10" s="71"/>
      <c r="J10" s="22"/>
      <c r="K10" s="71" t="s">
        <v>14</v>
      </c>
      <c r="L10" s="71"/>
      <c r="M10" s="71"/>
      <c r="N10" s="71"/>
      <c r="O10" s="71"/>
      <c r="P10" s="71"/>
      <c r="Q10" s="71"/>
      <c r="R10" s="35"/>
      <c r="S10" s="10"/>
      <c r="T10" s="10"/>
      <c r="U10" s="10"/>
      <c r="V10" s="10"/>
      <c r="W10" s="10"/>
      <c r="X10" s="10"/>
      <c r="Y10" s="10"/>
    </row>
    <row r="11" spans="1:29" x14ac:dyDescent="0.25">
      <c r="A11" s="18"/>
      <c r="B11" s="71" t="s">
        <v>17</v>
      </c>
      <c r="C11" s="71"/>
      <c r="D11" s="70"/>
      <c r="E11" s="70"/>
      <c r="F11" s="70"/>
      <c r="G11" s="70"/>
      <c r="H11" s="70"/>
      <c r="I11" s="70"/>
      <c r="J11" s="22"/>
      <c r="K11" s="71" t="s">
        <v>45</v>
      </c>
      <c r="L11" s="71"/>
      <c r="M11" s="71"/>
      <c r="N11" s="71"/>
      <c r="O11" s="86"/>
      <c r="P11" s="86"/>
      <c r="Q11" s="86"/>
      <c r="R11" s="35"/>
      <c r="S11" s="10"/>
      <c r="T11" s="10"/>
      <c r="U11" s="10"/>
      <c r="V11" s="10"/>
      <c r="W11" s="10"/>
      <c r="X11" s="10"/>
      <c r="Y11" s="10" t="s">
        <v>53</v>
      </c>
    </row>
    <row r="12" spans="1:29" x14ac:dyDescent="0.25">
      <c r="A12" s="18"/>
      <c r="B12" s="71" t="s">
        <v>18</v>
      </c>
      <c r="C12" s="71"/>
      <c r="D12" s="70"/>
      <c r="E12" s="70"/>
      <c r="F12" s="70"/>
      <c r="G12" s="70"/>
      <c r="H12" s="70"/>
      <c r="I12" s="70"/>
      <c r="J12" s="22"/>
      <c r="K12" s="71" t="s">
        <v>25</v>
      </c>
      <c r="L12" s="71"/>
      <c r="M12" s="71"/>
      <c r="N12" s="71"/>
      <c r="O12" s="86"/>
      <c r="P12" s="86"/>
      <c r="Q12" s="86"/>
      <c r="R12" s="35"/>
      <c r="S12" s="10"/>
      <c r="T12" s="10"/>
      <c r="U12" s="10"/>
      <c r="V12" s="10"/>
      <c r="W12" s="10"/>
      <c r="X12" s="10"/>
      <c r="Y12" s="40">
        <f>ROUND(O12,2)</f>
        <v>0</v>
      </c>
    </row>
    <row r="13" spans="1:29" x14ac:dyDescent="0.25">
      <c r="A13" s="18"/>
      <c r="B13" s="20"/>
      <c r="C13" s="20"/>
      <c r="D13" s="20"/>
      <c r="E13" s="20"/>
      <c r="F13" s="20"/>
      <c r="G13" s="20"/>
      <c r="H13" s="20"/>
      <c r="I13" s="20"/>
      <c r="J13" s="25"/>
      <c r="K13" s="20"/>
      <c r="L13" s="20"/>
      <c r="M13" s="20"/>
      <c r="N13" s="20"/>
      <c r="O13" s="20"/>
      <c r="P13" s="20"/>
      <c r="Q13" s="20"/>
      <c r="R13" s="35"/>
      <c r="S13" s="10"/>
      <c r="T13" s="10"/>
      <c r="U13" s="10"/>
      <c r="V13" s="10"/>
      <c r="W13" s="10"/>
      <c r="X13" s="10"/>
      <c r="Y13" s="10"/>
    </row>
    <row r="14" spans="1:29" ht="15" customHeight="1" x14ac:dyDescent="0.25">
      <c r="A14" s="18"/>
      <c r="B14" s="71" t="s">
        <v>0</v>
      </c>
      <c r="C14" s="82" t="s">
        <v>1</v>
      </c>
      <c r="D14" s="82"/>
      <c r="E14" s="82" t="s">
        <v>2</v>
      </c>
      <c r="F14" s="82"/>
      <c r="G14" s="82" t="s">
        <v>3</v>
      </c>
      <c r="H14" s="82"/>
      <c r="I14" s="82"/>
      <c r="J14" s="82" t="s">
        <v>15</v>
      </c>
      <c r="K14" s="82"/>
      <c r="L14" s="82"/>
      <c r="M14" s="82"/>
      <c r="N14" s="82" t="s">
        <v>16</v>
      </c>
      <c r="O14" s="82"/>
      <c r="P14" s="82"/>
      <c r="Q14" s="82"/>
      <c r="R14" s="35"/>
      <c r="S14" s="10"/>
      <c r="T14" s="10"/>
      <c r="U14" s="10"/>
      <c r="V14" s="10"/>
      <c r="W14" s="10"/>
      <c r="X14" s="10"/>
      <c r="Y14" s="10"/>
    </row>
    <row r="15" spans="1:29" x14ac:dyDescent="0.25">
      <c r="A15" s="18"/>
      <c r="B15" s="71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35"/>
      <c r="S15" s="10"/>
      <c r="T15" s="10"/>
      <c r="U15" s="10"/>
      <c r="V15" s="10"/>
      <c r="W15" s="10"/>
      <c r="X15" s="10"/>
      <c r="Y15" s="10"/>
    </row>
    <row r="16" spans="1:29" x14ac:dyDescent="0.25">
      <c r="A16" s="24" t="str">
        <f>IF($C$16&lt;&gt;"","S1","")</f>
        <v/>
      </c>
      <c r="B16" s="14"/>
      <c r="C16" s="69" t="str">
        <f>IF(OR($D$11="",$D$12="",$N$8="&gt; 35 mph and ≤ 45 mph",$N$8="",E8=""),"",$D$11)</f>
        <v/>
      </c>
      <c r="D16" s="69"/>
      <c r="E16" s="69" t="str">
        <f>IF($D$12="","",IF(C16="","",IF(ABS($D$12-$D$11)&lt;528,$D$12,IF($D$12&gt;$D$11,C16+528,C16-528))))</f>
        <v/>
      </c>
      <c r="F16" s="69"/>
      <c r="G16" s="68" t="str">
        <f>IF(E16="","",ROUND(ABS(E16-C16),0))</f>
        <v/>
      </c>
      <c r="H16" s="68"/>
      <c r="I16" s="68"/>
      <c r="J16" s="86"/>
      <c r="K16" s="86"/>
      <c r="L16" s="86"/>
      <c r="M16" s="86"/>
      <c r="N16" s="64" t="str">
        <f>IF(V16=TRUE,"Applied Grinding",IF(OR($E$8="",$N$7="",G16="",J16=""),"",IF(OR($N$8="&gt; 35 mph and ≤ 45 mph",$E$8=""),0,IF($N$7="HMA",IF(Z16&lt;=30,1500*(G16/528),IF(Z16&lt;=39,((6500)-(166.6667)*Z16)*(G16/528),IF(Z16&lt;=75,0,IF(Z16&lt;=90,((7500)-(100)*Z16)*(G16/528),IF(G16&lt;100,-1500*(G16/528),"CW"))))),IF($N$7="PCC",IF(Z16&lt;=55,1500*(G16/528),IF(Z16&lt;=63,(11812.5-187.5*Z16)*(G16/528),IF(Z16&lt;=75,0,IF(Z16&lt;=90,(7500-100*Z16)*(G16/528),IF(G16&lt;100,-1500*(G16/528),"CW"))))))))))</f>
        <v/>
      </c>
      <c r="O16" s="64"/>
      <c r="P16" s="64"/>
      <c r="Q16" s="64"/>
      <c r="R16" s="35"/>
      <c r="S16" s="10"/>
      <c r="T16" s="10" t="str">
        <f>IF(E16="","",G16*J16)</f>
        <v/>
      </c>
      <c r="U16" s="10"/>
      <c r="V16" s="15" t="b">
        <v>0</v>
      </c>
      <c r="W16" s="10"/>
      <c r="X16" s="11" t="str">
        <f>IF(OR(C16="",E16=""),"",IF(AND(ABS(D11-D12)&lt;=528,F11="",F12=""),"Done",IF(ABS(D11-D12)&lt;=528,2,"Continue-1")))</f>
        <v/>
      </c>
      <c r="Y16" s="10"/>
      <c r="Z16" s="43">
        <f>ROUND(J16,2)</f>
        <v>0</v>
      </c>
      <c r="AA16" s="2" t="str">
        <f>E$4</f>
        <v/>
      </c>
      <c r="AB16" s="2" t="str">
        <f>N$7</f>
        <v/>
      </c>
      <c r="AC16" s="2" t="str">
        <f>N$8</f>
        <v/>
      </c>
    </row>
    <row r="17" spans="1:29" x14ac:dyDescent="0.25">
      <c r="A17" s="24" t="str">
        <f>IF(OR($X16="Done",$A16=""),"",IF($X16=2,"S2",IF($X16=3,"S3","↓")))</f>
        <v/>
      </c>
      <c r="B17" s="14"/>
      <c r="C17" s="69" t="str">
        <f>IF(E16="","",IF(X16="Done","",IF(X16=2,$F$11,IF(X16=3,$H$11,E16))))</f>
        <v/>
      </c>
      <c r="D17" s="69"/>
      <c r="E17" s="69" t="str">
        <f>IF(C17="","",IF(X16="Continue-1",IF($D$12&gt;$D$11,IF(C17+528&gt;$D$12,$D$12,C17+528),IF(C17-528&lt;$D$12,$D$12,C17-528)),IF(OR(X16="Continue-2",X16=2),IF($F$12&gt;$F$11,IF(C17+528&gt;$F$12,$F$12,C17+528),IF(C17-528&lt;$F$12,$F$12,C17-528)),IF($H$12&gt;$H$11,IF(C17+528&gt;$H$12,$H$12,C17+528),IF(C17-528&lt;$H$12,$H$12,C17-528)))))</f>
        <v/>
      </c>
      <c r="F17" s="69"/>
      <c r="G17" s="68" t="str">
        <f t="shared" ref="G17:G55" si="0">IF(E17="","",ROUND(ABS(E17-C17),0))</f>
        <v/>
      </c>
      <c r="H17" s="68"/>
      <c r="I17" s="68"/>
      <c r="J17" s="86"/>
      <c r="K17" s="86"/>
      <c r="L17" s="86"/>
      <c r="M17" s="86"/>
      <c r="N17" s="64" t="str">
        <f t="shared" ref="N17:N55" si="1">IF(V17=TRUE,"Applied Grinding",IF(OR($E$8="",$N$7="",G17="",J17=""),"",IF(OR($N$8="&gt; 35 mph and ≤ 45 mph",$E$8=""),0,IF($N$7="HMA",IF(Z17&lt;=30,1500*(G17/528),IF(Z17&lt;=39,((6500)-(166.6667)*Z17)*(G17/528),IF(Z17&lt;=75,0,IF(Z17&lt;=90,((7500)-(100)*Z17)*(G17/528),IF(G17&lt;100,-1500*(G17/528),"CW"))))),IF($N$7="PCC",IF(Z17&lt;=55,1500*(G17/528),IF(Z17&lt;=63,(11812.5-187.5*Z17)*(G17/528),IF(Z17&lt;=75,0,IF(Z17&lt;=90,(7500-100*Z17)*(G17/528),IF(G17&lt;100,-1500*(G17/528),"CW"))))))))))</f>
        <v/>
      </c>
      <c r="O17" s="64"/>
      <c r="P17" s="64"/>
      <c r="Q17" s="64"/>
      <c r="R17" s="35"/>
      <c r="S17" s="10"/>
      <c r="T17" s="10" t="str">
        <f t="shared" ref="T17:T55" si="2">IF(E17="","",G17*J17)</f>
        <v/>
      </c>
      <c r="U17" s="10"/>
      <c r="V17" s="16" t="b">
        <v>0</v>
      </c>
      <c r="W17" s="10"/>
      <c r="X17" s="12" t="str">
        <f>IF(C17="","",IF(OR(AND(E17=$D$12,OR($F$11="",$F$12=""),X16="Continue-1"),AND(E17=$F$12,OR($H$11="",$H$12=""),OR(X16=2,X16="Continue-2")),AND(E17=$H$12,OR(X16=3,X16="Continue-3"))),"Done",IF(AND(E17=$D$12,X16="Continue-1"),2,IF(AND(X16="Continue-1",E17=MEDIAN(E17,$D$11,$D$12)),"Continue-1",IF(AND(E17=$F$12,OR(X16=2,X16="Continue-2")),3,IF(AND(OR(X16=2,X16="Continue-2"),E17=MEDIAN(E17,$F$11,$F$12)),"Continue-2","Continue-3"))))))</f>
        <v/>
      </c>
      <c r="Y17" s="10"/>
      <c r="Z17" s="43">
        <f t="shared" ref="Z17:Z55" si="3">ROUND(J17,2)</f>
        <v>0</v>
      </c>
      <c r="AA17" s="2" t="str">
        <f t="shared" ref="AA17:AA55" si="4">E$4</f>
        <v/>
      </c>
      <c r="AB17" s="2" t="str">
        <f t="shared" ref="AB17:AB55" si="5">N$7</f>
        <v/>
      </c>
      <c r="AC17" s="2" t="str">
        <f t="shared" ref="AC17:AC55" si="6">N$8</f>
        <v/>
      </c>
    </row>
    <row r="18" spans="1:29" x14ac:dyDescent="0.25">
      <c r="A18" s="24" t="str">
        <f t="shared" ref="A18:A55" si="7">IF(OR($X17="Done",$A17=""),"",IF($X17=2,"S2",IF($X17=3,"S3","↓")))</f>
        <v/>
      </c>
      <c r="B18" s="14"/>
      <c r="C18" s="69" t="str">
        <f t="shared" ref="C18:C55" si="8">IF(E17="","",IF(X17="Done","",IF(X17=2,$F$11,IF(X17=3,$H$11,E17))))</f>
        <v/>
      </c>
      <c r="D18" s="69"/>
      <c r="E18" s="69" t="str">
        <f t="shared" ref="E18:E55" si="9">IF(C18="","",IF(X17="Continue-1",IF($D$12&gt;$D$11,IF(C18+528&gt;$D$12,$D$12,C18+528),IF(C18-528&lt;$D$12,$D$12,C18-528)),IF(OR(X17="Continue-2",X17=2),IF($F$12&gt;$F$11,IF(C18+528&gt;$F$12,$F$12,C18+528),IF(C18-528&lt;$F$12,$F$12,C18-528)),IF($H$12&gt;$H$11,IF(C18+528&gt;$H$12,$H$12,C18+528),IF(C18-528&lt;$H$12,$H$12,C18-528)))))</f>
        <v/>
      </c>
      <c r="F18" s="69"/>
      <c r="G18" s="68" t="str">
        <f t="shared" si="0"/>
        <v/>
      </c>
      <c r="H18" s="68"/>
      <c r="I18" s="68"/>
      <c r="J18" s="86"/>
      <c r="K18" s="86"/>
      <c r="L18" s="86"/>
      <c r="M18" s="86"/>
      <c r="N18" s="64" t="str">
        <f t="shared" si="1"/>
        <v/>
      </c>
      <c r="O18" s="64"/>
      <c r="P18" s="64"/>
      <c r="Q18" s="64"/>
      <c r="R18" s="35"/>
      <c r="S18" s="10"/>
      <c r="T18" s="10" t="str">
        <f t="shared" si="2"/>
        <v/>
      </c>
      <c r="U18" s="10"/>
      <c r="V18" s="16" t="b">
        <v>0</v>
      </c>
      <c r="W18" s="10"/>
      <c r="X18" s="12" t="str">
        <f t="shared" ref="X18:X55" si="10">IF(C18="","",IF(OR(AND(E18=$D$12,OR($F$11="",$F$12=""),X17="Continue-1"),AND(E18=$F$12,OR($H$11="",$H$12=""),OR(X17=2,X17="Continue-2")),AND(E18=$H$12,OR(X17=3,X17="Continue-3"))),"Done",IF(AND(E18=$D$12,X17="Continue-1"),2,IF(AND(X17="Continue-1",E18=MEDIAN(E18,$D$11,$D$12)),"Continue-1",IF(AND(E18=$F$12,OR(X17=2,X17="Continue-2")),3,IF(AND(OR(X17=2,X17="Continue-2"),E18=MEDIAN(E18,$F$11,$F$12)),"Continue-2","Continue-3"))))))</f>
        <v/>
      </c>
      <c r="Y18" s="10"/>
      <c r="Z18" s="43">
        <f t="shared" si="3"/>
        <v>0</v>
      </c>
      <c r="AA18" s="2" t="str">
        <f t="shared" si="4"/>
        <v/>
      </c>
      <c r="AB18" s="2" t="str">
        <f t="shared" si="5"/>
        <v/>
      </c>
      <c r="AC18" s="2" t="str">
        <f t="shared" si="6"/>
        <v/>
      </c>
    </row>
    <row r="19" spans="1:29" x14ac:dyDescent="0.25">
      <c r="A19" s="24" t="str">
        <f t="shared" si="7"/>
        <v/>
      </c>
      <c r="B19" s="14"/>
      <c r="C19" s="69" t="str">
        <f t="shared" si="8"/>
        <v/>
      </c>
      <c r="D19" s="69"/>
      <c r="E19" s="69" t="str">
        <f t="shared" si="9"/>
        <v/>
      </c>
      <c r="F19" s="69"/>
      <c r="G19" s="68" t="str">
        <f t="shared" si="0"/>
        <v/>
      </c>
      <c r="H19" s="68"/>
      <c r="I19" s="68"/>
      <c r="J19" s="86"/>
      <c r="K19" s="86"/>
      <c r="L19" s="86"/>
      <c r="M19" s="86"/>
      <c r="N19" s="64" t="str">
        <f t="shared" si="1"/>
        <v/>
      </c>
      <c r="O19" s="64"/>
      <c r="P19" s="64"/>
      <c r="Q19" s="64"/>
      <c r="R19" s="35"/>
      <c r="S19" s="10"/>
      <c r="T19" s="10" t="str">
        <f t="shared" si="2"/>
        <v/>
      </c>
      <c r="U19" s="10"/>
      <c r="V19" s="16" t="b">
        <v>0</v>
      </c>
      <c r="W19" s="10"/>
      <c r="X19" s="12" t="str">
        <f t="shared" si="10"/>
        <v/>
      </c>
      <c r="Y19" s="10"/>
      <c r="Z19" s="43">
        <f t="shared" si="3"/>
        <v>0</v>
      </c>
      <c r="AA19" s="2" t="str">
        <f t="shared" si="4"/>
        <v/>
      </c>
      <c r="AB19" s="2" t="str">
        <f t="shared" si="5"/>
        <v/>
      </c>
      <c r="AC19" s="2" t="str">
        <f t="shared" si="6"/>
        <v/>
      </c>
    </row>
    <row r="20" spans="1:29" x14ac:dyDescent="0.25">
      <c r="A20" s="24" t="str">
        <f t="shared" si="7"/>
        <v/>
      </c>
      <c r="B20" s="14"/>
      <c r="C20" s="69" t="str">
        <f t="shared" si="8"/>
        <v/>
      </c>
      <c r="D20" s="69"/>
      <c r="E20" s="69" t="str">
        <f t="shared" si="9"/>
        <v/>
      </c>
      <c r="F20" s="69"/>
      <c r="G20" s="68" t="str">
        <f t="shared" si="0"/>
        <v/>
      </c>
      <c r="H20" s="68"/>
      <c r="I20" s="68"/>
      <c r="J20" s="86"/>
      <c r="K20" s="86"/>
      <c r="L20" s="86"/>
      <c r="M20" s="86"/>
      <c r="N20" s="64" t="str">
        <f t="shared" si="1"/>
        <v/>
      </c>
      <c r="O20" s="64"/>
      <c r="P20" s="64"/>
      <c r="Q20" s="64"/>
      <c r="R20" s="35"/>
      <c r="S20" s="10"/>
      <c r="T20" s="10" t="str">
        <f t="shared" si="2"/>
        <v/>
      </c>
      <c r="U20" s="10"/>
      <c r="V20" s="16" t="b">
        <v>0</v>
      </c>
      <c r="W20" s="10"/>
      <c r="X20" s="12" t="str">
        <f t="shared" si="10"/>
        <v/>
      </c>
      <c r="Y20" s="10"/>
      <c r="Z20" s="43">
        <f t="shared" si="3"/>
        <v>0</v>
      </c>
      <c r="AA20" s="2" t="str">
        <f t="shared" si="4"/>
        <v/>
      </c>
      <c r="AB20" s="2" t="str">
        <f t="shared" si="5"/>
        <v/>
      </c>
      <c r="AC20" s="2" t="str">
        <f t="shared" si="6"/>
        <v/>
      </c>
    </row>
    <row r="21" spans="1:29" x14ac:dyDescent="0.25">
      <c r="A21" s="24" t="str">
        <f t="shared" si="7"/>
        <v/>
      </c>
      <c r="B21" s="14"/>
      <c r="C21" s="69" t="str">
        <f t="shared" si="8"/>
        <v/>
      </c>
      <c r="D21" s="69"/>
      <c r="E21" s="69" t="str">
        <f t="shared" si="9"/>
        <v/>
      </c>
      <c r="F21" s="69"/>
      <c r="G21" s="68" t="str">
        <f t="shared" si="0"/>
        <v/>
      </c>
      <c r="H21" s="68"/>
      <c r="I21" s="68"/>
      <c r="J21" s="86"/>
      <c r="K21" s="86"/>
      <c r="L21" s="86"/>
      <c r="M21" s="86"/>
      <c r="N21" s="64" t="str">
        <f t="shared" si="1"/>
        <v/>
      </c>
      <c r="O21" s="64"/>
      <c r="P21" s="64"/>
      <c r="Q21" s="64"/>
      <c r="R21" s="35"/>
      <c r="S21" s="10"/>
      <c r="T21" s="10" t="str">
        <f t="shared" si="2"/>
        <v/>
      </c>
      <c r="U21" s="10"/>
      <c r="V21" s="16" t="b">
        <v>0</v>
      </c>
      <c r="W21" s="10"/>
      <c r="X21" s="12" t="str">
        <f t="shared" si="10"/>
        <v/>
      </c>
      <c r="Y21" s="10"/>
      <c r="Z21" s="43">
        <f t="shared" si="3"/>
        <v>0</v>
      </c>
      <c r="AA21" s="2" t="str">
        <f t="shared" si="4"/>
        <v/>
      </c>
      <c r="AB21" s="2" t="str">
        <f t="shared" si="5"/>
        <v/>
      </c>
      <c r="AC21" s="2" t="str">
        <f t="shared" si="6"/>
        <v/>
      </c>
    </row>
    <row r="22" spans="1:29" x14ac:dyDescent="0.25">
      <c r="A22" s="24" t="str">
        <f t="shared" si="7"/>
        <v/>
      </c>
      <c r="B22" s="14"/>
      <c r="C22" s="69" t="str">
        <f t="shared" si="8"/>
        <v/>
      </c>
      <c r="D22" s="69"/>
      <c r="E22" s="69" t="str">
        <f t="shared" si="9"/>
        <v/>
      </c>
      <c r="F22" s="69"/>
      <c r="G22" s="68" t="str">
        <f t="shared" si="0"/>
        <v/>
      </c>
      <c r="H22" s="68"/>
      <c r="I22" s="68"/>
      <c r="J22" s="86"/>
      <c r="K22" s="86"/>
      <c r="L22" s="86"/>
      <c r="M22" s="86"/>
      <c r="N22" s="64" t="str">
        <f t="shared" si="1"/>
        <v/>
      </c>
      <c r="O22" s="64"/>
      <c r="P22" s="64"/>
      <c r="Q22" s="64"/>
      <c r="R22" s="35"/>
      <c r="S22" s="10"/>
      <c r="T22" s="10" t="str">
        <f t="shared" si="2"/>
        <v/>
      </c>
      <c r="U22" s="10"/>
      <c r="V22" s="16" t="b">
        <v>0</v>
      </c>
      <c r="W22" s="10"/>
      <c r="X22" s="12" t="str">
        <f t="shared" si="10"/>
        <v/>
      </c>
      <c r="Y22" s="10"/>
      <c r="Z22" s="43">
        <f t="shared" si="3"/>
        <v>0</v>
      </c>
      <c r="AA22" s="2" t="str">
        <f t="shared" si="4"/>
        <v/>
      </c>
      <c r="AB22" s="2" t="str">
        <f t="shared" si="5"/>
        <v/>
      </c>
      <c r="AC22" s="2" t="str">
        <f t="shared" si="6"/>
        <v/>
      </c>
    </row>
    <row r="23" spans="1:29" x14ac:dyDescent="0.25">
      <c r="A23" s="24" t="str">
        <f t="shared" si="7"/>
        <v/>
      </c>
      <c r="B23" s="14"/>
      <c r="C23" s="69" t="str">
        <f t="shared" si="8"/>
        <v/>
      </c>
      <c r="D23" s="69"/>
      <c r="E23" s="69" t="str">
        <f t="shared" si="9"/>
        <v/>
      </c>
      <c r="F23" s="69"/>
      <c r="G23" s="68" t="str">
        <f t="shared" si="0"/>
        <v/>
      </c>
      <c r="H23" s="68"/>
      <c r="I23" s="68"/>
      <c r="J23" s="86"/>
      <c r="K23" s="86"/>
      <c r="L23" s="86"/>
      <c r="M23" s="86"/>
      <c r="N23" s="64" t="str">
        <f t="shared" si="1"/>
        <v/>
      </c>
      <c r="O23" s="64"/>
      <c r="P23" s="64"/>
      <c r="Q23" s="64"/>
      <c r="R23" s="35"/>
      <c r="S23" s="10"/>
      <c r="T23" s="10" t="str">
        <f t="shared" si="2"/>
        <v/>
      </c>
      <c r="U23" s="10"/>
      <c r="V23" s="16" t="b">
        <v>0</v>
      </c>
      <c r="W23" s="10"/>
      <c r="X23" s="12" t="str">
        <f t="shared" si="10"/>
        <v/>
      </c>
      <c r="Y23" s="10"/>
      <c r="Z23" s="43">
        <f t="shared" si="3"/>
        <v>0</v>
      </c>
      <c r="AA23" s="2" t="str">
        <f t="shared" si="4"/>
        <v/>
      </c>
      <c r="AB23" s="2" t="str">
        <f t="shared" si="5"/>
        <v/>
      </c>
      <c r="AC23" s="2" t="str">
        <f t="shared" si="6"/>
        <v/>
      </c>
    </row>
    <row r="24" spans="1:29" x14ac:dyDescent="0.25">
      <c r="A24" s="24" t="str">
        <f t="shared" si="7"/>
        <v/>
      </c>
      <c r="B24" s="14"/>
      <c r="C24" s="69" t="str">
        <f t="shared" si="8"/>
        <v/>
      </c>
      <c r="D24" s="69"/>
      <c r="E24" s="69" t="str">
        <f t="shared" si="9"/>
        <v/>
      </c>
      <c r="F24" s="69"/>
      <c r="G24" s="68" t="str">
        <f t="shared" si="0"/>
        <v/>
      </c>
      <c r="H24" s="68"/>
      <c r="I24" s="68"/>
      <c r="J24" s="86"/>
      <c r="K24" s="86"/>
      <c r="L24" s="86"/>
      <c r="M24" s="86"/>
      <c r="N24" s="64" t="str">
        <f t="shared" si="1"/>
        <v/>
      </c>
      <c r="O24" s="64"/>
      <c r="P24" s="64"/>
      <c r="Q24" s="64"/>
      <c r="R24" s="35"/>
      <c r="S24" s="10"/>
      <c r="T24" s="10" t="str">
        <f t="shared" si="2"/>
        <v/>
      </c>
      <c r="U24" s="10"/>
      <c r="V24" s="16" t="b">
        <v>0</v>
      </c>
      <c r="W24" s="10"/>
      <c r="X24" s="12" t="str">
        <f t="shared" si="10"/>
        <v/>
      </c>
      <c r="Y24" s="10"/>
      <c r="Z24" s="43">
        <f t="shared" si="3"/>
        <v>0</v>
      </c>
      <c r="AA24" s="2" t="str">
        <f t="shared" si="4"/>
        <v/>
      </c>
      <c r="AB24" s="2" t="str">
        <f t="shared" si="5"/>
        <v/>
      </c>
      <c r="AC24" s="2" t="str">
        <f t="shared" si="6"/>
        <v/>
      </c>
    </row>
    <row r="25" spans="1:29" x14ac:dyDescent="0.25">
      <c r="A25" s="24" t="str">
        <f t="shared" si="7"/>
        <v/>
      </c>
      <c r="B25" s="14"/>
      <c r="C25" s="69" t="str">
        <f t="shared" si="8"/>
        <v/>
      </c>
      <c r="D25" s="69"/>
      <c r="E25" s="69" t="str">
        <f t="shared" si="9"/>
        <v/>
      </c>
      <c r="F25" s="69"/>
      <c r="G25" s="68" t="str">
        <f t="shared" si="0"/>
        <v/>
      </c>
      <c r="H25" s="68"/>
      <c r="I25" s="68"/>
      <c r="J25" s="86"/>
      <c r="K25" s="86"/>
      <c r="L25" s="86"/>
      <c r="M25" s="86"/>
      <c r="N25" s="64" t="str">
        <f t="shared" si="1"/>
        <v/>
      </c>
      <c r="O25" s="64"/>
      <c r="P25" s="64"/>
      <c r="Q25" s="64"/>
      <c r="R25" s="35"/>
      <c r="S25" s="10"/>
      <c r="T25" s="10" t="str">
        <f t="shared" si="2"/>
        <v/>
      </c>
      <c r="U25" s="10"/>
      <c r="V25" s="16" t="b">
        <v>0</v>
      </c>
      <c r="W25" s="10"/>
      <c r="X25" s="12" t="str">
        <f t="shared" si="10"/>
        <v/>
      </c>
      <c r="Y25" s="10"/>
      <c r="Z25" s="43">
        <f t="shared" si="3"/>
        <v>0</v>
      </c>
      <c r="AA25" s="2" t="str">
        <f t="shared" si="4"/>
        <v/>
      </c>
      <c r="AB25" s="2" t="str">
        <f t="shared" si="5"/>
        <v/>
      </c>
      <c r="AC25" s="2" t="str">
        <f t="shared" si="6"/>
        <v/>
      </c>
    </row>
    <row r="26" spans="1:29" x14ac:dyDescent="0.25">
      <c r="A26" s="24" t="str">
        <f t="shared" si="7"/>
        <v/>
      </c>
      <c r="B26" s="14"/>
      <c r="C26" s="69" t="str">
        <f t="shared" si="8"/>
        <v/>
      </c>
      <c r="D26" s="69"/>
      <c r="E26" s="69" t="str">
        <f t="shared" si="9"/>
        <v/>
      </c>
      <c r="F26" s="69"/>
      <c r="G26" s="68" t="str">
        <f t="shared" si="0"/>
        <v/>
      </c>
      <c r="H26" s="68"/>
      <c r="I26" s="68"/>
      <c r="J26" s="86"/>
      <c r="K26" s="86"/>
      <c r="L26" s="86"/>
      <c r="M26" s="86"/>
      <c r="N26" s="64" t="str">
        <f t="shared" si="1"/>
        <v/>
      </c>
      <c r="O26" s="64"/>
      <c r="P26" s="64"/>
      <c r="Q26" s="64"/>
      <c r="R26" s="35"/>
      <c r="S26" s="10"/>
      <c r="T26" s="10" t="str">
        <f t="shared" si="2"/>
        <v/>
      </c>
      <c r="U26" s="10"/>
      <c r="V26" s="16" t="b">
        <v>0</v>
      </c>
      <c r="W26" s="10"/>
      <c r="X26" s="12" t="str">
        <f t="shared" si="10"/>
        <v/>
      </c>
      <c r="Y26" s="10"/>
      <c r="Z26" s="43">
        <f t="shared" si="3"/>
        <v>0</v>
      </c>
      <c r="AA26" s="2" t="str">
        <f t="shared" si="4"/>
        <v/>
      </c>
      <c r="AB26" s="2" t="str">
        <f t="shared" si="5"/>
        <v/>
      </c>
      <c r="AC26" s="2" t="str">
        <f t="shared" si="6"/>
        <v/>
      </c>
    </row>
    <row r="27" spans="1:29" x14ac:dyDescent="0.25">
      <c r="A27" s="24" t="str">
        <f t="shared" si="7"/>
        <v/>
      </c>
      <c r="B27" s="14"/>
      <c r="C27" s="69" t="str">
        <f t="shared" si="8"/>
        <v/>
      </c>
      <c r="D27" s="69"/>
      <c r="E27" s="69" t="str">
        <f t="shared" si="9"/>
        <v/>
      </c>
      <c r="F27" s="69"/>
      <c r="G27" s="68" t="str">
        <f t="shared" si="0"/>
        <v/>
      </c>
      <c r="H27" s="68"/>
      <c r="I27" s="68"/>
      <c r="J27" s="86"/>
      <c r="K27" s="86"/>
      <c r="L27" s="86"/>
      <c r="M27" s="86"/>
      <c r="N27" s="64" t="str">
        <f t="shared" si="1"/>
        <v/>
      </c>
      <c r="O27" s="64"/>
      <c r="P27" s="64"/>
      <c r="Q27" s="64"/>
      <c r="R27" s="35"/>
      <c r="S27" s="10"/>
      <c r="T27" s="10" t="str">
        <f t="shared" si="2"/>
        <v/>
      </c>
      <c r="U27" s="10"/>
      <c r="V27" s="16" t="b">
        <v>0</v>
      </c>
      <c r="W27" s="10"/>
      <c r="X27" s="12" t="str">
        <f t="shared" si="10"/>
        <v/>
      </c>
      <c r="Y27" s="10"/>
      <c r="Z27" s="43">
        <f t="shared" si="3"/>
        <v>0</v>
      </c>
      <c r="AA27" s="2" t="str">
        <f t="shared" si="4"/>
        <v/>
      </c>
      <c r="AB27" s="2" t="str">
        <f t="shared" si="5"/>
        <v/>
      </c>
      <c r="AC27" s="2" t="str">
        <f t="shared" si="6"/>
        <v/>
      </c>
    </row>
    <row r="28" spans="1:29" x14ac:dyDescent="0.25">
      <c r="A28" s="24" t="str">
        <f t="shared" si="7"/>
        <v/>
      </c>
      <c r="B28" s="14"/>
      <c r="C28" s="69" t="str">
        <f t="shared" si="8"/>
        <v/>
      </c>
      <c r="D28" s="69"/>
      <c r="E28" s="69" t="str">
        <f t="shared" si="9"/>
        <v/>
      </c>
      <c r="F28" s="69"/>
      <c r="G28" s="68" t="str">
        <f t="shared" si="0"/>
        <v/>
      </c>
      <c r="H28" s="68"/>
      <c r="I28" s="68"/>
      <c r="J28" s="86"/>
      <c r="K28" s="86"/>
      <c r="L28" s="86"/>
      <c r="M28" s="86"/>
      <c r="N28" s="64" t="str">
        <f t="shared" si="1"/>
        <v/>
      </c>
      <c r="O28" s="64"/>
      <c r="P28" s="64"/>
      <c r="Q28" s="64"/>
      <c r="R28" s="35"/>
      <c r="S28" s="10"/>
      <c r="T28" s="10" t="str">
        <f t="shared" si="2"/>
        <v/>
      </c>
      <c r="U28" s="10"/>
      <c r="V28" s="16" t="b">
        <v>0</v>
      </c>
      <c r="W28" s="10"/>
      <c r="X28" s="12" t="str">
        <f t="shared" si="10"/>
        <v/>
      </c>
      <c r="Y28" s="10"/>
      <c r="Z28" s="43">
        <f t="shared" si="3"/>
        <v>0</v>
      </c>
      <c r="AA28" s="2" t="str">
        <f t="shared" si="4"/>
        <v/>
      </c>
      <c r="AB28" s="2" t="str">
        <f t="shared" si="5"/>
        <v/>
      </c>
      <c r="AC28" s="2" t="str">
        <f t="shared" si="6"/>
        <v/>
      </c>
    </row>
    <row r="29" spans="1:29" x14ac:dyDescent="0.25">
      <c r="A29" s="24" t="str">
        <f t="shared" si="7"/>
        <v/>
      </c>
      <c r="B29" s="14"/>
      <c r="C29" s="69" t="str">
        <f t="shared" si="8"/>
        <v/>
      </c>
      <c r="D29" s="69"/>
      <c r="E29" s="69" t="str">
        <f t="shared" si="9"/>
        <v/>
      </c>
      <c r="F29" s="69"/>
      <c r="G29" s="68" t="str">
        <f t="shared" si="0"/>
        <v/>
      </c>
      <c r="H29" s="68"/>
      <c r="I29" s="68"/>
      <c r="J29" s="86"/>
      <c r="K29" s="86"/>
      <c r="L29" s="86"/>
      <c r="M29" s="86"/>
      <c r="N29" s="64" t="str">
        <f t="shared" si="1"/>
        <v/>
      </c>
      <c r="O29" s="64"/>
      <c r="P29" s="64"/>
      <c r="Q29" s="64"/>
      <c r="R29" s="35"/>
      <c r="S29" s="10"/>
      <c r="T29" s="10" t="str">
        <f t="shared" si="2"/>
        <v/>
      </c>
      <c r="U29" s="10"/>
      <c r="V29" s="16" t="b">
        <v>0</v>
      </c>
      <c r="W29" s="10"/>
      <c r="X29" s="12" t="str">
        <f t="shared" si="10"/>
        <v/>
      </c>
      <c r="Y29" s="10"/>
      <c r="Z29" s="43">
        <f t="shared" si="3"/>
        <v>0</v>
      </c>
      <c r="AA29" s="2" t="str">
        <f t="shared" si="4"/>
        <v/>
      </c>
      <c r="AB29" s="2" t="str">
        <f t="shared" si="5"/>
        <v/>
      </c>
      <c r="AC29" s="2" t="str">
        <f t="shared" si="6"/>
        <v/>
      </c>
    </row>
    <row r="30" spans="1:29" x14ac:dyDescent="0.25">
      <c r="A30" s="24" t="str">
        <f t="shared" si="7"/>
        <v/>
      </c>
      <c r="B30" s="14"/>
      <c r="C30" s="69" t="str">
        <f t="shared" si="8"/>
        <v/>
      </c>
      <c r="D30" s="69"/>
      <c r="E30" s="69" t="str">
        <f t="shared" si="9"/>
        <v/>
      </c>
      <c r="F30" s="69"/>
      <c r="G30" s="68" t="str">
        <f t="shared" si="0"/>
        <v/>
      </c>
      <c r="H30" s="68"/>
      <c r="I30" s="68"/>
      <c r="J30" s="86"/>
      <c r="K30" s="86"/>
      <c r="L30" s="86"/>
      <c r="M30" s="86"/>
      <c r="N30" s="64" t="str">
        <f t="shared" si="1"/>
        <v/>
      </c>
      <c r="O30" s="64"/>
      <c r="P30" s="64"/>
      <c r="Q30" s="64"/>
      <c r="R30" s="35"/>
      <c r="S30" s="10"/>
      <c r="T30" s="10" t="str">
        <f t="shared" si="2"/>
        <v/>
      </c>
      <c r="U30" s="10"/>
      <c r="V30" s="16" t="b">
        <v>0</v>
      </c>
      <c r="W30" s="10"/>
      <c r="X30" s="12" t="str">
        <f t="shared" si="10"/>
        <v/>
      </c>
      <c r="Y30" s="10"/>
      <c r="Z30" s="43">
        <f t="shared" si="3"/>
        <v>0</v>
      </c>
      <c r="AA30" s="2" t="str">
        <f t="shared" si="4"/>
        <v/>
      </c>
      <c r="AB30" s="2" t="str">
        <f t="shared" si="5"/>
        <v/>
      </c>
      <c r="AC30" s="2" t="str">
        <f t="shared" si="6"/>
        <v/>
      </c>
    </row>
    <row r="31" spans="1:29" x14ac:dyDescent="0.25">
      <c r="A31" s="24" t="str">
        <f t="shared" si="7"/>
        <v/>
      </c>
      <c r="B31" s="14"/>
      <c r="C31" s="69" t="str">
        <f t="shared" si="8"/>
        <v/>
      </c>
      <c r="D31" s="69"/>
      <c r="E31" s="69" t="str">
        <f t="shared" si="9"/>
        <v/>
      </c>
      <c r="F31" s="69"/>
      <c r="G31" s="68" t="str">
        <f t="shared" si="0"/>
        <v/>
      </c>
      <c r="H31" s="68"/>
      <c r="I31" s="68"/>
      <c r="J31" s="86"/>
      <c r="K31" s="86"/>
      <c r="L31" s="86"/>
      <c r="M31" s="86"/>
      <c r="N31" s="64" t="str">
        <f t="shared" si="1"/>
        <v/>
      </c>
      <c r="O31" s="64"/>
      <c r="P31" s="64"/>
      <c r="Q31" s="64"/>
      <c r="R31" s="35"/>
      <c r="S31" s="10"/>
      <c r="T31" s="10" t="str">
        <f t="shared" si="2"/>
        <v/>
      </c>
      <c r="U31" s="10"/>
      <c r="V31" s="16" t="b">
        <v>0</v>
      </c>
      <c r="W31" s="10"/>
      <c r="X31" s="12" t="str">
        <f t="shared" si="10"/>
        <v/>
      </c>
      <c r="Y31" s="10"/>
      <c r="Z31" s="43">
        <f t="shared" si="3"/>
        <v>0</v>
      </c>
      <c r="AA31" s="2" t="str">
        <f t="shared" si="4"/>
        <v/>
      </c>
      <c r="AB31" s="2" t="str">
        <f t="shared" si="5"/>
        <v/>
      </c>
      <c r="AC31" s="2" t="str">
        <f t="shared" si="6"/>
        <v/>
      </c>
    </row>
    <row r="32" spans="1:29" x14ac:dyDescent="0.25">
      <c r="A32" s="24" t="str">
        <f t="shared" si="7"/>
        <v/>
      </c>
      <c r="B32" s="14"/>
      <c r="C32" s="69" t="str">
        <f t="shared" si="8"/>
        <v/>
      </c>
      <c r="D32" s="69"/>
      <c r="E32" s="69" t="str">
        <f t="shared" si="9"/>
        <v/>
      </c>
      <c r="F32" s="69"/>
      <c r="G32" s="68" t="str">
        <f t="shared" si="0"/>
        <v/>
      </c>
      <c r="H32" s="68"/>
      <c r="I32" s="68"/>
      <c r="J32" s="86"/>
      <c r="K32" s="86"/>
      <c r="L32" s="86"/>
      <c r="M32" s="86"/>
      <c r="N32" s="64" t="str">
        <f t="shared" si="1"/>
        <v/>
      </c>
      <c r="O32" s="64"/>
      <c r="P32" s="64"/>
      <c r="Q32" s="64"/>
      <c r="R32" s="35"/>
      <c r="S32" s="10"/>
      <c r="T32" s="10" t="str">
        <f t="shared" si="2"/>
        <v/>
      </c>
      <c r="U32" s="10"/>
      <c r="V32" s="16" t="b">
        <v>0</v>
      </c>
      <c r="W32" s="10"/>
      <c r="X32" s="12" t="str">
        <f t="shared" si="10"/>
        <v/>
      </c>
      <c r="Y32" s="10"/>
      <c r="Z32" s="43">
        <f t="shared" si="3"/>
        <v>0</v>
      </c>
      <c r="AA32" s="2" t="str">
        <f t="shared" si="4"/>
        <v/>
      </c>
      <c r="AB32" s="2" t="str">
        <f t="shared" si="5"/>
        <v/>
      </c>
      <c r="AC32" s="2" t="str">
        <f t="shared" si="6"/>
        <v/>
      </c>
    </row>
    <row r="33" spans="1:31" x14ac:dyDescent="0.25">
      <c r="A33" s="24" t="str">
        <f t="shared" si="7"/>
        <v/>
      </c>
      <c r="B33" s="14"/>
      <c r="C33" s="69" t="str">
        <f t="shared" si="8"/>
        <v/>
      </c>
      <c r="D33" s="69"/>
      <c r="E33" s="69" t="str">
        <f t="shared" si="9"/>
        <v/>
      </c>
      <c r="F33" s="69"/>
      <c r="G33" s="68" t="str">
        <f t="shared" si="0"/>
        <v/>
      </c>
      <c r="H33" s="68"/>
      <c r="I33" s="68"/>
      <c r="J33" s="86"/>
      <c r="K33" s="86"/>
      <c r="L33" s="86"/>
      <c r="M33" s="86"/>
      <c r="N33" s="64" t="str">
        <f t="shared" si="1"/>
        <v/>
      </c>
      <c r="O33" s="64"/>
      <c r="P33" s="64"/>
      <c r="Q33" s="64"/>
      <c r="R33" s="35"/>
      <c r="S33" s="10"/>
      <c r="T33" s="10" t="str">
        <f t="shared" si="2"/>
        <v/>
      </c>
      <c r="U33" s="10"/>
      <c r="V33" s="16" t="b">
        <v>0</v>
      </c>
      <c r="W33" s="10"/>
      <c r="X33" s="12" t="str">
        <f t="shared" si="10"/>
        <v/>
      </c>
      <c r="Y33" s="10"/>
      <c r="Z33" s="43">
        <f t="shared" si="3"/>
        <v>0</v>
      </c>
      <c r="AA33" s="2" t="str">
        <f t="shared" si="4"/>
        <v/>
      </c>
      <c r="AB33" s="2" t="str">
        <f t="shared" si="5"/>
        <v/>
      </c>
      <c r="AC33" s="2" t="str">
        <f t="shared" si="6"/>
        <v/>
      </c>
    </row>
    <row r="34" spans="1:31" x14ac:dyDescent="0.25">
      <c r="A34" s="24" t="str">
        <f t="shared" si="7"/>
        <v/>
      </c>
      <c r="B34" s="14"/>
      <c r="C34" s="69" t="str">
        <f t="shared" si="8"/>
        <v/>
      </c>
      <c r="D34" s="69"/>
      <c r="E34" s="69" t="str">
        <f t="shared" si="9"/>
        <v/>
      </c>
      <c r="F34" s="69"/>
      <c r="G34" s="68" t="str">
        <f t="shared" si="0"/>
        <v/>
      </c>
      <c r="H34" s="68"/>
      <c r="I34" s="68"/>
      <c r="J34" s="86"/>
      <c r="K34" s="86"/>
      <c r="L34" s="86"/>
      <c r="M34" s="86"/>
      <c r="N34" s="64" t="str">
        <f t="shared" si="1"/>
        <v/>
      </c>
      <c r="O34" s="64"/>
      <c r="P34" s="64"/>
      <c r="Q34" s="64"/>
      <c r="R34" s="35"/>
      <c r="S34" s="10"/>
      <c r="T34" s="10" t="str">
        <f t="shared" si="2"/>
        <v/>
      </c>
      <c r="U34" s="10"/>
      <c r="V34" s="16" t="b">
        <v>0</v>
      </c>
      <c r="W34" s="10"/>
      <c r="X34" s="12" t="str">
        <f t="shared" si="10"/>
        <v/>
      </c>
      <c r="Y34" s="10"/>
      <c r="Z34" s="43">
        <f t="shared" si="3"/>
        <v>0</v>
      </c>
      <c r="AA34" s="2" t="str">
        <f t="shared" si="4"/>
        <v/>
      </c>
      <c r="AB34" s="2" t="str">
        <f t="shared" si="5"/>
        <v/>
      </c>
      <c r="AC34" s="2" t="str">
        <f t="shared" si="6"/>
        <v/>
      </c>
    </row>
    <row r="35" spans="1:31" x14ac:dyDescent="0.25">
      <c r="A35" s="24" t="str">
        <f t="shared" si="7"/>
        <v/>
      </c>
      <c r="B35" s="14"/>
      <c r="C35" s="69" t="str">
        <f t="shared" si="8"/>
        <v/>
      </c>
      <c r="D35" s="69"/>
      <c r="E35" s="69" t="str">
        <f t="shared" si="9"/>
        <v/>
      </c>
      <c r="F35" s="69"/>
      <c r="G35" s="68" t="str">
        <f t="shared" si="0"/>
        <v/>
      </c>
      <c r="H35" s="68"/>
      <c r="I35" s="68"/>
      <c r="J35" s="86"/>
      <c r="K35" s="86"/>
      <c r="L35" s="86"/>
      <c r="M35" s="86"/>
      <c r="N35" s="64" t="str">
        <f t="shared" si="1"/>
        <v/>
      </c>
      <c r="O35" s="64"/>
      <c r="P35" s="64"/>
      <c r="Q35" s="64"/>
      <c r="R35" s="35"/>
      <c r="S35" s="10"/>
      <c r="T35" s="10" t="str">
        <f t="shared" si="2"/>
        <v/>
      </c>
      <c r="U35" s="10"/>
      <c r="V35" s="16" t="b">
        <v>0</v>
      </c>
      <c r="W35" s="10"/>
      <c r="X35" s="12" t="str">
        <f t="shared" si="10"/>
        <v/>
      </c>
      <c r="Y35" s="10"/>
      <c r="Z35" s="43">
        <f t="shared" si="3"/>
        <v>0</v>
      </c>
      <c r="AA35" s="2" t="str">
        <f t="shared" si="4"/>
        <v/>
      </c>
      <c r="AB35" s="2" t="str">
        <f t="shared" si="5"/>
        <v/>
      </c>
      <c r="AC35" s="2" t="str">
        <f t="shared" si="6"/>
        <v/>
      </c>
    </row>
    <row r="36" spans="1:31" x14ac:dyDescent="0.25">
      <c r="A36" s="24" t="str">
        <f t="shared" si="7"/>
        <v/>
      </c>
      <c r="B36" s="14"/>
      <c r="C36" s="69" t="str">
        <f t="shared" si="8"/>
        <v/>
      </c>
      <c r="D36" s="69"/>
      <c r="E36" s="69" t="str">
        <f t="shared" si="9"/>
        <v/>
      </c>
      <c r="F36" s="69"/>
      <c r="G36" s="68" t="str">
        <f t="shared" si="0"/>
        <v/>
      </c>
      <c r="H36" s="68"/>
      <c r="I36" s="68"/>
      <c r="J36" s="86"/>
      <c r="K36" s="86"/>
      <c r="L36" s="86"/>
      <c r="M36" s="86"/>
      <c r="N36" s="64" t="str">
        <f t="shared" si="1"/>
        <v/>
      </c>
      <c r="O36" s="64"/>
      <c r="P36" s="64"/>
      <c r="Q36" s="64"/>
      <c r="R36" s="35"/>
      <c r="S36" s="10"/>
      <c r="T36" s="10" t="str">
        <f t="shared" si="2"/>
        <v/>
      </c>
      <c r="U36" s="10"/>
      <c r="V36" s="16" t="b">
        <v>0</v>
      </c>
      <c r="W36" s="10"/>
      <c r="X36" s="12" t="str">
        <f t="shared" si="10"/>
        <v/>
      </c>
      <c r="Y36" s="10"/>
      <c r="Z36" s="43">
        <f t="shared" si="3"/>
        <v>0</v>
      </c>
      <c r="AA36" s="2" t="str">
        <f t="shared" si="4"/>
        <v/>
      </c>
      <c r="AB36" s="2" t="str">
        <f t="shared" si="5"/>
        <v/>
      </c>
      <c r="AC36" s="2" t="str">
        <f t="shared" si="6"/>
        <v/>
      </c>
    </row>
    <row r="37" spans="1:31" x14ac:dyDescent="0.25">
      <c r="A37" s="24" t="str">
        <f t="shared" si="7"/>
        <v/>
      </c>
      <c r="B37" s="14"/>
      <c r="C37" s="69" t="str">
        <f t="shared" si="8"/>
        <v/>
      </c>
      <c r="D37" s="69"/>
      <c r="E37" s="69" t="str">
        <f t="shared" si="9"/>
        <v/>
      </c>
      <c r="F37" s="69"/>
      <c r="G37" s="68" t="str">
        <f t="shared" si="0"/>
        <v/>
      </c>
      <c r="H37" s="68"/>
      <c r="I37" s="68"/>
      <c r="J37" s="86"/>
      <c r="K37" s="86"/>
      <c r="L37" s="86"/>
      <c r="M37" s="86"/>
      <c r="N37" s="64" t="str">
        <f t="shared" si="1"/>
        <v/>
      </c>
      <c r="O37" s="64"/>
      <c r="P37" s="64"/>
      <c r="Q37" s="64"/>
      <c r="R37" s="35"/>
      <c r="S37" s="10"/>
      <c r="T37" s="10" t="str">
        <f t="shared" si="2"/>
        <v/>
      </c>
      <c r="U37" s="10"/>
      <c r="V37" s="16" t="b">
        <v>0</v>
      </c>
      <c r="W37" s="10"/>
      <c r="X37" s="12" t="str">
        <f t="shared" si="10"/>
        <v/>
      </c>
      <c r="Y37" s="10"/>
      <c r="Z37" s="43">
        <f t="shared" si="3"/>
        <v>0</v>
      </c>
      <c r="AA37" s="2" t="str">
        <f t="shared" si="4"/>
        <v/>
      </c>
      <c r="AB37" s="2" t="str">
        <f t="shared" si="5"/>
        <v/>
      </c>
      <c r="AC37" s="2" t="str">
        <f t="shared" si="6"/>
        <v/>
      </c>
    </row>
    <row r="38" spans="1:31" x14ac:dyDescent="0.25">
      <c r="A38" s="24" t="str">
        <f t="shared" si="7"/>
        <v/>
      </c>
      <c r="B38" s="14"/>
      <c r="C38" s="69" t="str">
        <f t="shared" si="8"/>
        <v/>
      </c>
      <c r="D38" s="69"/>
      <c r="E38" s="69" t="str">
        <f t="shared" si="9"/>
        <v/>
      </c>
      <c r="F38" s="69"/>
      <c r="G38" s="68" t="str">
        <f t="shared" si="0"/>
        <v/>
      </c>
      <c r="H38" s="68"/>
      <c r="I38" s="68"/>
      <c r="J38" s="86"/>
      <c r="K38" s="86"/>
      <c r="L38" s="86"/>
      <c r="M38" s="86"/>
      <c r="N38" s="64" t="str">
        <f t="shared" si="1"/>
        <v/>
      </c>
      <c r="O38" s="64"/>
      <c r="P38" s="64"/>
      <c r="Q38" s="64"/>
      <c r="R38" s="35"/>
      <c r="S38" s="10"/>
      <c r="T38" s="10" t="str">
        <f t="shared" si="2"/>
        <v/>
      </c>
      <c r="U38" s="10"/>
      <c r="V38" s="16" t="b">
        <v>0</v>
      </c>
      <c r="W38" s="10"/>
      <c r="X38" s="12" t="str">
        <f t="shared" si="10"/>
        <v/>
      </c>
      <c r="Y38" s="10"/>
      <c r="Z38" s="43">
        <f t="shared" si="3"/>
        <v>0</v>
      </c>
      <c r="AA38" s="2" t="str">
        <f t="shared" si="4"/>
        <v/>
      </c>
      <c r="AB38" s="2" t="str">
        <f t="shared" si="5"/>
        <v/>
      </c>
      <c r="AC38" s="2" t="str">
        <f t="shared" si="6"/>
        <v/>
      </c>
    </row>
    <row r="39" spans="1:31" x14ac:dyDescent="0.25">
      <c r="A39" s="24" t="str">
        <f t="shared" si="7"/>
        <v/>
      </c>
      <c r="B39" s="14"/>
      <c r="C39" s="69" t="str">
        <f t="shared" si="8"/>
        <v/>
      </c>
      <c r="D39" s="69"/>
      <c r="E39" s="69" t="str">
        <f t="shared" si="9"/>
        <v/>
      </c>
      <c r="F39" s="69"/>
      <c r="G39" s="68" t="str">
        <f t="shared" si="0"/>
        <v/>
      </c>
      <c r="H39" s="68"/>
      <c r="I39" s="68"/>
      <c r="J39" s="86"/>
      <c r="K39" s="86"/>
      <c r="L39" s="86"/>
      <c r="M39" s="86"/>
      <c r="N39" s="64" t="str">
        <f t="shared" si="1"/>
        <v/>
      </c>
      <c r="O39" s="64"/>
      <c r="P39" s="64"/>
      <c r="Q39" s="64"/>
      <c r="R39" s="35"/>
      <c r="S39" s="10"/>
      <c r="T39" s="10" t="str">
        <f t="shared" si="2"/>
        <v/>
      </c>
      <c r="U39" s="10"/>
      <c r="V39" s="16" t="b">
        <v>0</v>
      </c>
      <c r="W39" s="10"/>
      <c r="X39" s="12" t="str">
        <f t="shared" si="10"/>
        <v/>
      </c>
      <c r="Y39" s="10"/>
      <c r="Z39" s="43">
        <f t="shared" si="3"/>
        <v>0</v>
      </c>
      <c r="AA39" s="2" t="str">
        <f t="shared" si="4"/>
        <v/>
      </c>
      <c r="AB39" s="2" t="str">
        <f t="shared" si="5"/>
        <v/>
      </c>
      <c r="AC39" s="2" t="str">
        <f t="shared" si="6"/>
        <v/>
      </c>
    </row>
    <row r="40" spans="1:31" x14ac:dyDescent="0.25">
      <c r="A40" s="24" t="str">
        <f t="shared" si="7"/>
        <v/>
      </c>
      <c r="B40" s="14"/>
      <c r="C40" s="69" t="str">
        <f t="shared" si="8"/>
        <v/>
      </c>
      <c r="D40" s="69"/>
      <c r="E40" s="69" t="str">
        <f t="shared" si="9"/>
        <v/>
      </c>
      <c r="F40" s="69"/>
      <c r="G40" s="68" t="str">
        <f t="shared" si="0"/>
        <v/>
      </c>
      <c r="H40" s="68"/>
      <c r="I40" s="68"/>
      <c r="J40" s="86"/>
      <c r="K40" s="86"/>
      <c r="L40" s="86"/>
      <c r="M40" s="86"/>
      <c r="N40" s="64" t="str">
        <f t="shared" si="1"/>
        <v/>
      </c>
      <c r="O40" s="64"/>
      <c r="P40" s="64"/>
      <c r="Q40" s="64"/>
      <c r="R40" s="35"/>
      <c r="S40" s="10"/>
      <c r="T40" s="10" t="str">
        <f t="shared" si="2"/>
        <v/>
      </c>
      <c r="U40" s="10"/>
      <c r="V40" s="16" t="b">
        <v>0</v>
      </c>
      <c r="W40" s="10"/>
      <c r="X40" s="12" t="str">
        <f t="shared" si="10"/>
        <v/>
      </c>
      <c r="Y40" s="10"/>
      <c r="Z40" s="43">
        <f t="shared" si="3"/>
        <v>0</v>
      </c>
      <c r="AA40" s="2" t="str">
        <f t="shared" si="4"/>
        <v/>
      </c>
      <c r="AB40" s="2" t="str">
        <f t="shared" si="5"/>
        <v/>
      </c>
      <c r="AC40" s="2" t="str">
        <f t="shared" si="6"/>
        <v/>
      </c>
    </row>
    <row r="41" spans="1:31" x14ac:dyDescent="0.25">
      <c r="A41" s="24" t="str">
        <f t="shared" si="7"/>
        <v/>
      </c>
      <c r="B41" s="14"/>
      <c r="C41" s="69" t="str">
        <f t="shared" si="8"/>
        <v/>
      </c>
      <c r="D41" s="69"/>
      <c r="E41" s="69" t="str">
        <f t="shared" si="9"/>
        <v/>
      </c>
      <c r="F41" s="69"/>
      <c r="G41" s="68" t="str">
        <f t="shared" si="0"/>
        <v/>
      </c>
      <c r="H41" s="68"/>
      <c r="I41" s="68"/>
      <c r="J41" s="86"/>
      <c r="K41" s="86"/>
      <c r="L41" s="86"/>
      <c r="M41" s="86"/>
      <c r="N41" s="64" t="str">
        <f t="shared" si="1"/>
        <v/>
      </c>
      <c r="O41" s="64"/>
      <c r="P41" s="64"/>
      <c r="Q41" s="64"/>
      <c r="R41" s="35"/>
      <c r="S41" s="10"/>
      <c r="T41" s="10" t="str">
        <f t="shared" si="2"/>
        <v/>
      </c>
      <c r="U41" s="10"/>
      <c r="V41" s="16" t="b">
        <v>0</v>
      </c>
      <c r="W41" s="10"/>
      <c r="X41" s="12" t="str">
        <f t="shared" si="10"/>
        <v/>
      </c>
      <c r="Y41" s="10"/>
      <c r="Z41" s="43">
        <f t="shared" si="3"/>
        <v>0</v>
      </c>
      <c r="AA41" s="2" t="str">
        <f t="shared" si="4"/>
        <v/>
      </c>
      <c r="AB41" s="2" t="str">
        <f t="shared" si="5"/>
        <v/>
      </c>
      <c r="AC41" s="2" t="str">
        <f t="shared" si="6"/>
        <v/>
      </c>
    </row>
    <row r="42" spans="1:31" x14ac:dyDescent="0.25">
      <c r="A42" s="24" t="str">
        <f t="shared" si="7"/>
        <v/>
      </c>
      <c r="B42" s="14"/>
      <c r="C42" s="69" t="str">
        <f t="shared" si="8"/>
        <v/>
      </c>
      <c r="D42" s="69"/>
      <c r="E42" s="69" t="str">
        <f t="shared" si="9"/>
        <v/>
      </c>
      <c r="F42" s="69"/>
      <c r="G42" s="68" t="str">
        <f t="shared" si="0"/>
        <v/>
      </c>
      <c r="H42" s="68"/>
      <c r="I42" s="68"/>
      <c r="J42" s="86"/>
      <c r="K42" s="86"/>
      <c r="L42" s="86"/>
      <c r="M42" s="86"/>
      <c r="N42" s="64" t="str">
        <f t="shared" si="1"/>
        <v/>
      </c>
      <c r="O42" s="64"/>
      <c r="P42" s="64"/>
      <c r="Q42" s="64"/>
      <c r="R42" s="35"/>
      <c r="S42" s="10"/>
      <c r="T42" s="10" t="str">
        <f t="shared" si="2"/>
        <v/>
      </c>
      <c r="U42" s="10"/>
      <c r="V42" s="16" t="b">
        <v>0</v>
      </c>
      <c r="W42" s="10"/>
      <c r="X42" s="12" t="str">
        <f t="shared" si="10"/>
        <v/>
      </c>
      <c r="Y42" s="10"/>
      <c r="Z42" s="43">
        <f t="shared" si="3"/>
        <v>0</v>
      </c>
      <c r="AA42" s="2" t="str">
        <f t="shared" si="4"/>
        <v/>
      </c>
      <c r="AB42" s="2" t="str">
        <f t="shared" si="5"/>
        <v/>
      </c>
      <c r="AC42" s="2" t="str">
        <f t="shared" si="6"/>
        <v/>
      </c>
    </row>
    <row r="43" spans="1:31" x14ac:dyDescent="0.25">
      <c r="A43" s="24" t="str">
        <f t="shared" si="7"/>
        <v/>
      </c>
      <c r="B43" s="14"/>
      <c r="C43" s="69" t="str">
        <f t="shared" si="8"/>
        <v/>
      </c>
      <c r="D43" s="69"/>
      <c r="E43" s="69" t="str">
        <f t="shared" si="9"/>
        <v/>
      </c>
      <c r="F43" s="69"/>
      <c r="G43" s="68" t="str">
        <f t="shared" si="0"/>
        <v/>
      </c>
      <c r="H43" s="68"/>
      <c r="I43" s="68"/>
      <c r="J43" s="86"/>
      <c r="K43" s="86"/>
      <c r="L43" s="86"/>
      <c r="M43" s="86"/>
      <c r="N43" s="64" t="str">
        <f t="shared" si="1"/>
        <v/>
      </c>
      <c r="O43" s="64"/>
      <c r="P43" s="64"/>
      <c r="Q43" s="64"/>
      <c r="R43" s="35"/>
      <c r="S43" s="10"/>
      <c r="T43" s="10" t="str">
        <f t="shared" si="2"/>
        <v/>
      </c>
      <c r="U43" s="10"/>
      <c r="V43" s="16" t="b">
        <v>0</v>
      </c>
      <c r="W43" s="10"/>
      <c r="X43" s="12" t="str">
        <f t="shared" si="10"/>
        <v/>
      </c>
      <c r="Y43" s="10"/>
      <c r="Z43" s="43">
        <f t="shared" si="3"/>
        <v>0</v>
      </c>
      <c r="AA43" s="2" t="str">
        <f t="shared" si="4"/>
        <v/>
      </c>
      <c r="AB43" s="2" t="str">
        <f t="shared" si="5"/>
        <v/>
      </c>
      <c r="AC43" s="2" t="str">
        <f t="shared" si="6"/>
        <v/>
      </c>
    </row>
    <row r="44" spans="1:31" x14ac:dyDescent="0.25">
      <c r="A44" s="24" t="str">
        <f t="shared" si="7"/>
        <v/>
      </c>
      <c r="B44" s="14"/>
      <c r="C44" s="69" t="str">
        <f t="shared" si="8"/>
        <v/>
      </c>
      <c r="D44" s="69"/>
      <c r="E44" s="69" t="str">
        <f t="shared" si="9"/>
        <v/>
      </c>
      <c r="F44" s="69"/>
      <c r="G44" s="68" t="str">
        <f t="shared" si="0"/>
        <v/>
      </c>
      <c r="H44" s="68"/>
      <c r="I44" s="68"/>
      <c r="J44" s="86"/>
      <c r="K44" s="86"/>
      <c r="L44" s="86"/>
      <c r="M44" s="86"/>
      <c r="N44" s="64" t="str">
        <f t="shared" si="1"/>
        <v/>
      </c>
      <c r="O44" s="64"/>
      <c r="P44" s="64"/>
      <c r="Q44" s="64"/>
      <c r="R44" s="35"/>
      <c r="S44" s="10"/>
      <c r="T44" s="10" t="str">
        <f t="shared" si="2"/>
        <v/>
      </c>
      <c r="U44" s="10"/>
      <c r="V44" s="16" t="b">
        <v>0</v>
      </c>
      <c r="W44" s="10"/>
      <c r="X44" s="12" t="str">
        <f t="shared" si="10"/>
        <v/>
      </c>
      <c r="Y44" s="10"/>
      <c r="Z44" s="43">
        <f t="shared" si="3"/>
        <v>0</v>
      </c>
      <c r="AA44" s="31" t="str">
        <f t="shared" si="4"/>
        <v/>
      </c>
      <c r="AB44" s="31" t="str">
        <f t="shared" si="5"/>
        <v/>
      </c>
      <c r="AC44" s="31" t="str">
        <f t="shared" si="6"/>
        <v/>
      </c>
      <c r="AD44" s="31"/>
      <c r="AE44" s="31"/>
    </row>
    <row r="45" spans="1:31" x14ac:dyDescent="0.25">
      <c r="A45" s="24" t="str">
        <f t="shared" si="7"/>
        <v/>
      </c>
      <c r="B45" s="14"/>
      <c r="C45" s="69" t="str">
        <f t="shared" si="8"/>
        <v/>
      </c>
      <c r="D45" s="69"/>
      <c r="E45" s="69" t="str">
        <f t="shared" si="9"/>
        <v/>
      </c>
      <c r="F45" s="69"/>
      <c r="G45" s="68" t="str">
        <f t="shared" si="0"/>
        <v/>
      </c>
      <c r="H45" s="68"/>
      <c r="I45" s="68"/>
      <c r="J45" s="86"/>
      <c r="K45" s="86"/>
      <c r="L45" s="86"/>
      <c r="M45" s="86"/>
      <c r="N45" s="64" t="str">
        <f t="shared" si="1"/>
        <v/>
      </c>
      <c r="O45" s="64"/>
      <c r="P45" s="64"/>
      <c r="Q45" s="64"/>
      <c r="R45" s="35"/>
      <c r="S45" s="10"/>
      <c r="T45" s="10" t="str">
        <f t="shared" si="2"/>
        <v/>
      </c>
      <c r="U45" s="10"/>
      <c r="V45" s="16" t="b">
        <v>0</v>
      </c>
      <c r="W45" s="10"/>
      <c r="X45" s="12" t="str">
        <f t="shared" si="10"/>
        <v/>
      </c>
      <c r="Y45" s="10"/>
      <c r="Z45" s="43">
        <f t="shared" si="3"/>
        <v>0</v>
      </c>
      <c r="AA45" s="31" t="str">
        <f t="shared" si="4"/>
        <v/>
      </c>
      <c r="AB45" s="31" t="str">
        <f t="shared" si="5"/>
        <v/>
      </c>
      <c r="AC45" s="31" t="str">
        <f t="shared" si="6"/>
        <v/>
      </c>
      <c r="AD45" s="31"/>
      <c r="AE45" s="31"/>
    </row>
    <row r="46" spans="1:31" x14ac:dyDescent="0.25">
      <c r="A46" s="24" t="str">
        <f t="shared" si="7"/>
        <v/>
      </c>
      <c r="B46" s="14"/>
      <c r="C46" s="69" t="str">
        <f t="shared" si="8"/>
        <v/>
      </c>
      <c r="D46" s="69"/>
      <c r="E46" s="69" t="str">
        <f t="shared" si="9"/>
        <v/>
      </c>
      <c r="F46" s="69"/>
      <c r="G46" s="68" t="str">
        <f t="shared" si="0"/>
        <v/>
      </c>
      <c r="H46" s="68"/>
      <c r="I46" s="68"/>
      <c r="J46" s="86"/>
      <c r="K46" s="86"/>
      <c r="L46" s="86"/>
      <c r="M46" s="86"/>
      <c r="N46" s="64" t="str">
        <f t="shared" si="1"/>
        <v/>
      </c>
      <c r="O46" s="64"/>
      <c r="P46" s="64"/>
      <c r="Q46" s="64"/>
      <c r="R46" s="35"/>
      <c r="S46" s="10"/>
      <c r="T46" s="10" t="str">
        <f t="shared" si="2"/>
        <v/>
      </c>
      <c r="U46" s="10"/>
      <c r="V46" s="16" t="b">
        <v>0</v>
      </c>
      <c r="W46" s="10"/>
      <c r="X46" s="12" t="str">
        <f t="shared" si="10"/>
        <v/>
      </c>
      <c r="Y46" s="10"/>
      <c r="Z46" s="43">
        <f t="shared" si="3"/>
        <v>0</v>
      </c>
      <c r="AA46" s="31" t="str">
        <f t="shared" si="4"/>
        <v/>
      </c>
      <c r="AB46" s="31" t="str">
        <f t="shared" si="5"/>
        <v/>
      </c>
      <c r="AC46" s="31" t="str">
        <f t="shared" si="6"/>
        <v/>
      </c>
      <c r="AD46" s="31"/>
      <c r="AE46" s="31"/>
    </row>
    <row r="47" spans="1:31" x14ac:dyDescent="0.25">
      <c r="A47" s="24" t="str">
        <f t="shared" si="7"/>
        <v/>
      </c>
      <c r="B47" s="14"/>
      <c r="C47" s="69" t="str">
        <f t="shared" si="8"/>
        <v/>
      </c>
      <c r="D47" s="69"/>
      <c r="E47" s="69" t="str">
        <f t="shared" si="9"/>
        <v/>
      </c>
      <c r="F47" s="69"/>
      <c r="G47" s="68" t="str">
        <f t="shared" si="0"/>
        <v/>
      </c>
      <c r="H47" s="68"/>
      <c r="I47" s="68"/>
      <c r="J47" s="86"/>
      <c r="K47" s="86"/>
      <c r="L47" s="86"/>
      <c r="M47" s="86"/>
      <c r="N47" s="64" t="str">
        <f t="shared" si="1"/>
        <v/>
      </c>
      <c r="O47" s="64"/>
      <c r="P47" s="64"/>
      <c r="Q47" s="64"/>
      <c r="R47" s="35"/>
      <c r="S47" s="10"/>
      <c r="T47" s="10" t="str">
        <f t="shared" si="2"/>
        <v/>
      </c>
      <c r="U47" s="10"/>
      <c r="V47" s="16" t="b">
        <v>0</v>
      </c>
      <c r="W47" s="10"/>
      <c r="X47" s="12" t="str">
        <f t="shared" si="10"/>
        <v/>
      </c>
      <c r="Y47" s="10"/>
      <c r="Z47" s="43">
        <f t="shared" si="3"/>
        <v>0</v>
      </c>
      <c r="AA47" s="2" t="str">
        <f t="shared" si="4"/>
        <v/>
      </c>
      <c r="AB47" s="2" t="str">
        <f t="shared" si="5"/>
        <v/>
      </c>
      <c r="AC47" s="2" t="str">
        <f t="shared" si="6"/>
        <v/>
      </c>
    </row>
    <row r="48" spans="1:31" x14ac:dyDescent="0.25">
      <c r="A48" s="24" t="str">
        <f t="shared" si="7"/>
        <v/>
      </c>
      <c r="B48" s="14"/>
      <c r="C48" s="69" t="str">
        <f t="shared" si="8"/>
        <v/>
      </c>
      <c r="D48" s="69"/>
      <c r="E48" s="69" t="str">
        <f t="shared" si="9"/>
        <v/>
      </c>
      <c r="F48" s="69"/>
      <c r="G48" s="68" t="str">
        <f t="shared" si="0"/>
        <v/>
      </c>
      <c r="H48" s="68"/>
      <c r="I48" s="68"/>
      <c r="J48" s="86"/>
      <c r="K48" s="86"/>
      <c r="L48" s="86"/>
      <c r="M48" s="86"/>
      <c r="N48" s="64" t="str">
        <f t="shared" si="1"/>
        <v/>
      </c>
      <c r="O48" s="64"/>
      <c r="P48" s="64"/>
      <c r="Q48" s="64"/>
      <c r="R48" s="35"/>
      <c r="S48" s="10"/>
      <c r="T48" s="10" t="str">
        <f t="shared" si="2"/>
        <v/>
      </c>
      <c r="U48" s="10"/>
      <c r="V48" s="16" t="b">
        <v>0</v>
      </c>
      <c r="W48" s="10"/>
      <c r="X48" s="12" t="str">
        <f t="shared" si="10"/>
        <v/>
      </c>
      <c r="Y48" s="10"/>
      <c r="Z48" s="43">
        <f t="shared" si="3"/>
        <v>0</v>
      </c>
      <c r="AA48" s="2" t="str">
        <f t="shared" si="4"/>
        <v/>
      </c>
      <c r="AB48" s="2" t="str">
        <f t="shared" si="5"/>
        <v/>
      </c>
      <c r="AC48" s="2" t="str">
        <f t="shared" si="6"/>
        <v/>
      </c>
    </row>
    <row r="49" spans="1:31" x14ac:dyDescent="0.25">
      <c r="A49" s="24" t="str">
        <f t="shared" si="7"/>
        <v/>
      </c>
      <c r="B49" s="14"/>
      <c r="C49" s="69" t="str">
        <f t="shared" si="8"/>
        <v/>
      </c>
      <c r="D49" s="69"/>
      <c r="E49" s="69" t="str">
        <f t="shared" si="9"/>
        <v/>
      </c>
      <c r="F49" s="69"/>
      <c r="G49" s="68" t="str">
        <f t="shared" si="0"/>
        <v/>
      </c>
      <c r="H49" s="68"/>
      <c r="I49" s="68"/>
      <c r="J49" s="86"/>
      <c r="K49" s="86"/>
      <c r="L49" s="86"/>
      <c r="M49" s="86"/>
      <c r="N49" s="64" t="str">
        <f t="shared" si="1"/>
        <v/>
      </c>
      <c r="O49" s="64"/>
      <c r="P49" s="64"/>
      <c r="Q49" s="64"/>
      <c r="R49" s="35"/>
      <c r="S49" s="10"/>
      <c r="T49" s="10" t="str">
        <f t="shared" si="2"/>
        <v/>
      </c>
      <c r="U49" s="10"/>
      <c r="V49" s="16" t="b">
        <v>0</v>
      </c>
      <c r="W49" s="10"/>
      <c r="X49" s="12" t="str">
        <f t="shared" si="10"/>
        <v/>
      </c>
      <c r="Y49" s="10"/>
      <c r="Z49" s="43">
        <f t="shared" si="3"/>
        <v>0</v>
      </c>
      <c r="AA49" s="2" t="str">
        <f t="shared" si="4"/>
        <v/>
      </c>
      <c r="AB49" s="2" t="str">
        <f t="shared" si="5"/>
        <v/>
      </c>
      <c r="AC49" s="2" t="str">
        <f t="shared" si="6"/>
        <v/>
      </c>
    </row>
    <row r="50" spans="1:31" x14ac:dyDescent="0.25">
      <c r="A50" s="24" t="str">
        <f t="shared" si="7"/>
        <v/>
      </c>
      <c r="B50" s="14"/>
      <c r="C50" s="69" t="str">
        <f t="shared" si="8"/>
        <v/>
      </c>
      <c r="D50" s="69"/>
      <c r="E50" s="69" t="str">
        <f t="shared" si="9"/>
        <v/>
      </c>
      <c r="F50" s="69"/>
      <c r="G50" s="68" t="str">
        <f t="shared" si="0"/>
        <v/>
      </c>
      <c r="H50" s="68"/>
      <c r="I50" s="68"/>
      <c r="J50" s="86"/>
      <c r="K50" s="86"/>
      <c r="L50" s="86"/>
      <c r="M50" s="86"/>
      <c r="N50" s="64" t="str">
        <f t="shared" si="1"/>
        <v/>
      </c>
      <c r="O50" s="64"/>
      <c r="P50" s="64"/>
      <c r="Q50" s="64"/>
      <c r="R50" s="35"/>
      <c r="S50" s="10"/>
      <c r="T50" s="10" t="str">
        <f t="shared" si="2"/>
        <v/>
      </c>
      <c r="U50" s="10"/>
      <c r="V50" s="16" t="b">
        <v>0</v>
      </c>
      <c r="W50" s="10"/>
      <c r="X50" s="12" t="str">
        <f t="shared" si="10"/>
        <v/>
      </c>
      <c r="Y50" s="10"/>
      <c r="Z50" s="43">
        <f t="shared" si="3"/>
        <v>0</v>
      </c>
      <c r="AA50" s="2" t="str">
        <f t="shared" si="4"/>
        <v/>
      </c>
      <c r="AB50" s="2" t="str">
        <f t="shared" si="5"/>
        <v/>
      </c>
      <c r="AC50" s="2" t="str">
        <f t="shared" si="6"/>
        <v/>
      </c>
    </row>
    <row r="51" spans="1:31" x14ac:dyDescent="0.25">
      <c r="A51" s="24" t="str">
        <f t="shared" si="7"/>
        <v/>
      </c>
      <c r="B51" s="14"/>
      <c r="C51" s="69" t="str">
        <f t="shared" si="8"/>
        <v/>
      </c>
      <c r="D51" s="69"/>
      <c r="E51" s="69" t="str">
        <f t="shared" si="9"/>
        <v/>
      </c>
      <c r="F51" s="69"/>
      <c r="G51" s="68" t="str">
        <f t="shared" si="0"/>
        <v/>
      </c>
      <c r="H51" s="68"/>
      <c r="I51" s="68"/>
      <c r="J51" s="86"/>
      <c r="K51" s="86"/>
      <c r="L51" s="86"/>
      <c r="M51" s="86"/>
      <c r="N51" s="64" t="str">
        <f t="shared" si="1"/>
        <v/>
      </c>
      <c r="O51" s="64"/>
      <c r="P51" s="64"/>
      <c r="Q51" s="64"/>
      <c r="R51" s="35"/>
      <c r="S51" s="10"/>
      <c r="T51" s="10" t="str">
        <f t="shared" si="2"/>
        <v/>
      </c>
      <c r="U51" s="10"/>
      <c r="V51" s="16" t="b">
        <v>0</v>
      </c>
      <c r="W51" s="10"/>
      <c r="X51" s="12" t="str">
        <f t="shared" si="10"/>
        <v/>
      </c>
      <c r="Y51" s="10"/>
      <c r="Z51" s="43">
        <f t="shared" si="3"/>
        <v>0</v>
      </c>
      <c r="AA51" s="2" t="str">
        <f t="shared" si="4"/>
        <v/>
      </c>
      <c r="AB51" s="2" t="str">
        <f t="shared" si="5"/>
        <v/>
      </c>
      <c r="AC51" s="2" t="str">
        <f t="shared" si="6"/>
        <v/>
      </c>
    </row>
    <row r="52" spans="1:31" x14ac:dyDescent="0.25">
      <c r="A52" s="24" t="str">
        <f t="shared" si="7"/>
        <v/>
      </c>
      <c r="B52" s="14"/>
      <c r="C52" s="69" t="str">
        <f t="shared" si="8"/>
        <v/>
      </c>
      <c r="D52" s="69"/>
      <c r="E52" s="69" t="str">
        <f t="shared" si="9"/>
        <v/>
      </c>
      <c r="F52" s="69"/>
      <c r="G52" s="68" t="str">
        <f t="shared" si="0"/>
        <v/>
      </c>
      <c r="H52" s="68"/>
      <c r="I52" s="68"/>
      <c r="J52" s="86"/>
      <c r="K52" s="86"/>
      <c r="L52" s="86"/>
      <c r="M52" s="86"/>
      <c r="N52" s="64" t="str">
        <f t="shared" si="1"/>
        <v/>
      </c>
      <c r="O52" s="64"/>
      <c r="P52" s="64"/>
      <c r="Q52" s="64"/>
      <c r="R52" s="35"/>
      <c r="S52" s="10"/>
      <c r="T52" s="10" t="str">
        <f t="shared" si="2"/>
        <v/>
      </c>
      <c r="U52" s="10"/>
      <c r="V52" s="16" t="b">
        <v>0</v>
      </c>
      <c r="W52" s="10"/>
      <c r="X52" s="12" t="str">
        <f t="shared" si="10"/>
        <v/>
      </c>
      <c r="Y52" s="10"/>
      <c r="Z52" s="43">
        <f t="shared" si="3"/>
        <v>0</v>
      </c>
      <c r="AA52" s="31" t="str">
        <f t="shared" si="4"/>
        <v/>
      </c>
      <c r="AB52" s="31" t="str">
        <f t="shared" si="5"/>
        <v/>
      </c>
      <c r="AC52" s="31" t="str">
        <f t="shared" si="6"/>
        <v/>
      </c>
      <c r="AD52" s="31"/>
      <c r="AE52" s="31"/>
    </row>
    <row r="53" spans="1:31" x14ac:dyDescent="0.25">
      <c r="A53" s="24" t="str">
        <f t="shared" si="7"/>
        <v/>
      </c>
      <c r="B53" s="14"/>
      <c r="C53" s="69" t="str">
        <f t="shared" si="8"/>
        <v/>
      </c>
      <c r="D53" s="69"/>
      <c r="E53" s="69" t="str">
        <f t="shared" si="9"/>
        <v/>
      </c>
      <c r="F53" s="69"/>
      <c r="G53" s="68" t="str">
        <f t="shared" si="0"/>
        <v/>
      </c>
      <c r="H53" s="68"/>
      <c r="I53" s="68"/>
      <c r="J53" s="86"/>
      <c r="K53" s="86"/>
      <c r="L53" s="86"/>
      <c r="M53" s="86"/>
      <c r="N53" s="64" t="str">
        <f t="shared" si="1"/>
        <v/>
      </c>
      <c r="O53" s="64"/>
      <c r="P53" s="64"/>
      <c r="Q53" s="64"/>
      <c r="R53" s="35"/>
      <c r="S53" s="10"/>
      <c r="T53" s="10" t="str">
        <f t="shared" si="2"/>
        <v/>
      </c>
      <c r="U53" s="10"/>
      <c r="V53" s="16" t="b">
        <v>0</v>
      </c>
      <c r="W53" s="10"/>
      <c r="X53" s="12" t="str">
        <f t="shared" si="10"/>
        <v/>
      </c>
      <c r="Y53" s="10"/>
      <c r="Z53" s="43">
        <f t="shared" si="3"/>
        <v>0</v>
      </c>
      <c r="AA53" s="31" t="str">
        <f t="shared" si="4"/>
        <v/>
      </c>
      <c r="AB53" s="31" t="str">
        <f t="shared" si="5"/>
        <v/>
      </c>
      <c r="AC53" s="31" t="str">
        <f t="shared" si="6"/>
        <v/>
      </c>
      <c r="AD53" s="31"/>
      <c r="AE53" s="31"/>
    </row>
    <row r="54" spans="1:31" x14ac:dyDescent="0.25">
      <c r="A54" s="24" t="str">
        <f t="shared" si="7"/>
        <v/>
      </c>
      <c r="B54" s="14"/>
      <c r="C54" s="69" t="str">
        <f t="shared" si="8"/>
        <v/>
      </c>
      <c r="D54" s="69"/>
      <c r="E54" s="69" t="str">
        <f t="shared" si="9"/>
        <v/>
      </c>
      <c r="F54" s="69"/>
      <c r="G54" s="68" t="str">
        <f t="shared" si="0"/>
        <v/>
      </c>
      <c r="H54" s="68"/>
      <c r="I54" s="68"/>
      <c r="J54" s="86"/>
      <c r="K54" s="86"/>
      <c r="L54" s="86"/>
      <c r="M54" s="86"/>
      <c r="N54" s="64" t="str">
        <f t="shared" si="1"/>
        <v/>
      </c>
      <c r="O54" s="64"/>
      <c r="P54" s="64"/>
      <c r="Q54" s="64"/>
      <c r="R54" s="35"/>
      <c r="S54" s="10"/>
      <c r="T54" s="10" t="str">
        <f t="shared" si="2"/>
        <v/>
      </c>
      <c r="U54" s="10"/>
      <c r="V54" s="16" t="b">
        <v>0</v>
      </c>
      <c r="W54" s="10"/>
      <c r="X54" s="12" t="str">
        <f t="shared" si="10"/>
        <v/>
      </c>
      <c r="Y54" s="10"/>
      <c r="Z54" s="43">
        <f t="shared" si="3"/>
        <v>0</v>
      </c>
      <c r="AA54" s="31" t="str">
        <f t="shared" si="4"/>
        <v/>
      </c>
      <c r="AB54" s="31" t="str">
        <f t="shared" si="5"/>
        <v/>
      </c>
      <c r="AC54" s="31" t="str">
        <f t="shared" si="6"/>
        <v/>
      </c>
      <c r="AD54" s="31"/>
      <c r="AE54" s="31"/>
    </row>
    <row r="55" spans="1:31" x14ac:dyDescent="0.25">
      <c r="A55" s="24" t="str">
        <f t="shared" si="7"/>
        <v/>
      </c>
      <c r="B55" s="14"/>
      <c r="C55" s="69" t="str">
        <f t="shared" si="8"/>
        <v/>
      </c>
      <c r="D55" s="69"/>
      <c r="E55" s="69" t="str">
        <f t="shared" si="9"/>
        <v/>
      </c>
      <c r="F55" s="69"/>
      <c r="G55" s="68" t="str">
        <f t="shared" si="0"/>
        <v/>
      </c>
      <c r="H55" s="68"/>
      <c r="I55" s="68"/>
      <c r="J55" s="86"/>
      <c r="K55" s="86"/>
      <c r="L55" s="86"/>
      <c r="M55" s="86"/>
      <c r="N55" s="64" t="str">
        <f t="shared" si="1"/>
        <v/>
      </c>
      <c r="O55" s="64"/>
      <c r="P55" s="64"/>
      <c r="Q55" s="64"/>
      <c r="R55" s="35"/>
      <c r="S55" s="10"/>
      <c r="T55" s="10" t="str">
        <f t="shared" si="2"/>
        <v/>
      </c>
      <c r="U55" s="10"/>
      <c r="V55" s="17" t="b">
        <v>0</v>
      </c>
      <c r="W55" s="10"/>
      <c r="X55" s="13" t="str">
        <f t="shared" si="10"/>
        <v/>
      </c>
      <c r="Y55" s="10"/>
      <c r="Z55" s="43">
        <f t="shared" si="3"/>
        <v>0</v>
      </c>
      <c r="AA55" s="2" t="str">
        <f t="shared" si="4"/>
        <v/>
      </c>
      <c r="AB55" s="2" t="str">
        <f t="shared" si="5"/>
        <v/>
      </c>
      <c r="AC55" s="2" t="str">
        <f t="shared" si="6"/>
        <v/>
      </c>
    </row>
    <row r="56" spans="1:31" x14ac:dyDescent="0.25">
      <c r="A56" s="18"/>
      <c r="B56" s="60" t="s">
        <v>19</v>
      </c>
      <c r="C56" s="60"/>
      <c r="D56" s="60"/>
      <c r="E56" s="60"/>
      <c r="F56" s="60"/>
      <c r="G56" s="60"/>
      <c r="H56" s="60"/>
      <c r="I56" s="60"/>
      <c r="J56" s="57" t="str">
        <f>IF(OR($N$8="&gt; 35 mph and ≤ 45 mph",$E$8=""),"",IF(OR(N16="",$N$8=""),"",IF(U56&gt;0,"Smoothness Corrective Work Required",SUM(N16:Q55))))</f>
        <v/>
      </c>
      <c r="K56" s="58"/>
      <c r="L56" s="58"/>
      <c r="M56" s="58"/>
      <c r="N56" s="58"/>
      <c r="O56" s="58"/>
      <c r="P56" s="58"/>
      <c r="Q56" s="59"/>
      <c r="R56" s="35"/>
      <c r="T56" s="9" t="s">
        <v>43</v>
      </c>
      <c r="U56" s="9">
        <f>COUNTIF(N16:Q55,"CW")</f>
        <v>0</v>
      </c>
    </row>
    <row r="57" spans="1:31" x14ac:dyDescent="0.25">
      <c r="A57" s="18"/>
      <c r="B57" s="60" t="s">
        <v>20</v>
      </c>
      <c r="C57" s="60"/>
      <c r="D57" s="60"/>
      <c r="E57" s="60"/>
      <c r="F57" s="60"/>
      <c r="G57" s="60"/>
      <c r="H57" s="60"/>
      <c r="I57" s="60"/>
      <c r="J57" s="57" t="str">
        <f>IF(OR(N7="",N8="",E8="",O11="",O12=""),"",IF(Y12&gt;0,"Corrective Work Needed",(O11*-30)))</f>
        <v/>
      </c>
      <c r="K57" s="58"/>
      <c r="L57" s="58"/>
      <c r="M57" s="58"/>
      <c r="N57" s="58"/>
      <c r="O57" s="58"/>
      <c r="P57" s="58"/>
      <c r="Q57" s="59"/>
      <c r="R57" s="35"/>
    </row>
    <row r="58" spans="1:31" x14ac:dyDescent="0.25">
      <c r="A58" s="18"/>
      <c r="B58" s="61" t="s">
        <v>21</v>
      </c>
      <c r="C58" s="61"/>
      <c r="D58" s="61"/>
      <c r="E58" s="61"/>
      <c r="F58" s="61"/>
      <c r="G58" s="61"/>
      <c r="H58" s="61"/>
      <c r="I58" s="61"/>
      <c r="J58" s="57" t="str">
        <f>IF(OR(ISNUMBER(J56)=FALSE,ISNUMBER(J57)=FALSE),"",ROUND(J56+J57,2))</f>
        <v/>
      </c>
      <c r="K58" s="58"/>
      <c r="L58" s="58"/>
      <c r="M58" s="58"/>
      <c r="N58" s="58"/>
      <c r="O58" s="58"/>
      <c r="P58" s="58"/>
      <c r="Q58" s="59"/>
      <c r="R58" s="35"/>
    </row>
    <row r="59" spans="1:31" x14ac:dyDescent="0.25">
      <c r="A59" s="18"/>
      <c r="B59" s="20"/>
      <c r="C59" s="20"/>
      <c r="D59" s="20"/>
      <c r="E59" s="20"/>
      <c r="F59" s="20"/>
      <c r="G59" s="20"/>
      <c r="H59" s="20"/>
      <c r="I59" s="21"/>
      <c r="J59" s="26"/>
      <c r="K59" s="26"/>
      <c r="L59" s="26"/>
      <c r="M59" s="26"/>
      <c r="N59" s="48" t="s">
        <v>48</v>
      </c>
      <c r="O59" s="48"/>
      <c r="P59" s="48"/>
      <c r="Q59" s="48"/>
      <c r="R59" s="35"/>
      <c r="T59" s="2" t="s">
        <v>52</v>
      </c>
    </row>
    <row r="60" spans="1:31" ht="15" customHeight="1" x14ac:dyDescent="0.25">
      <c r="A60" s="18"/>
      <c r="B60" s="60" t="s">
        <v>22</v>
      </c>
      <c r="C60" s="60"/>
      <c r="D60" s="60"/>
      <c r="E60" s="87" t="str">
        <f>IF('Profile Summary'!E60:H60="","",'Profile Summary'!E60:H60)</f>
        <v/>
      </c>
      <c r="F60" s="87"/>
      <c r="G60" s="87"/>
      <c r="H60" s="88"/>
      <c r="I60" s="93" t="s">
        <v>49</v>
      </c>
      <c r="J60" s="94"/>
      <c r="K60" s="95"/>
      <c r="L60" s="89" t="str">
        <f>IFERROR(T60,"")</f>
        <v/>
      </c>
      <c r="M60" s="90"/>
      <c r="N60" s="49"/>
      <c r="O60" s="49"/>
      <c r="P60" s="49"/>
      <c r="Q60" s="49"/>
      <c r="R60" s="35"/>
      <c r="T60" s="9" t="str">
        <f>IF(OR(E7="",E8="",D11="",D12="",N7="",N8=""),"",SUM(T16:T55)/L61)</f>
        <v/>
      </c>
    </row>
    <row r="61" spans="1:31" ht="15" customHeight="1" x14ac:dyDescent="0.25">
      <c r="A61" s="18"/>
      <c r="B61" s="61" t="s">
        <v>23</v>
      </c>
      <c r="C61" s="61"/>
      <c r="D61" s="61"/>
      <c r="E61" s="87" t="str">
        <f>IF('Profile Summary'!E61:H61="","",'Profile Summary'!E61:H61)</f>
        <v/>
      </c>
      <c r="F61" s="87"/>
      <c r="G61" s="87"/>
      <c r="H61" s="88"/>
      <c r="I61" s="96" t="s">
        <v>50</v>
      </c>
      <c r="J61" s="97"/>
      <c r="K61" s="98"/>
      <c r="L61" s="91" t="str">
        <f>IF(OR(E7="",E8="",D11="",D12="",N7="",N8=""),"",SUM(G16:I55))</f>
        <v/>
      </c>
      <c r="M61" s="92"/>
      <c r="N61" s="49"/>
      <c r="O61" s="49"/>
      <c r="P61" s="49"/>
      <c r="Q61" s="49"/>
      <c r="R61" s="35"/>
    </row>
    <row r="62" spans="1:31" ht="15.75" thickBot="1" x14ac:dyDescent="0.3">
      <c r="A62" s="19"/>
      <c r="B62" s="32"/>
      <c r="C62" s="32"/>
      <c r="D62" s="32"/>
      <c r="E62" s="32"/>
      <c r="F62" s="32"/>
      <c r="G62" s="32"/>
      <c r="H62" s="32"/>
      <c r="I62" s="32"/>
      <c r="J62" s="33"/>
      <c r="K62" s="33"/>
      <c r="L62" s="33"/>
      <c r="M62" s="33"/>
      <c r="N62" s="50"/>
      <c r="O62" s="50"/>
      <c r="P62" s="50"/>
      <c r="Q62" s="50"/>
      <c r="R62" s="34"/>
    </row>
    <row r="63" spans="1:31" ht="15.75" thickTop="1" x14ac:dyDescent="0.25">
      <c r="G63" s="2" t="s">
        <v>44</v>
      </c>
    </row>
  </sheetData>
  <sheetProtection algorithmName="SHA-512" hashValue="jh0Qs7da5KCmdl8qm4fuB5Pt3znznXz/TMhJq3O32dNbv7H7QOmprxHdFjzNDMQeLiibc01WxzY3icyKfoJwoQ==" saltValue="Hkp6kiPqQVUDBv6X9uZycA==" spinCount="100000" sheet="1" selectLockedCells="1"/>
  <dataConsolidate/>
  <mergeCells count="255">
    <mergeCell ref="B6:D6"/>
    <mergeCell ref="E6:I6"/>
    <mergeCell ref="N6:Q6"/>
    <mergeCell ref="B7:D7"/>
    <mergeCell ref="E7:I7"/>
    <mergeCell ref="K7:M7"/>
    <mergeCell ref="N7:Q7"/>
    <mergeCell ref="B1:C3"/>
    <mergeCell ref="D1:I3"/>
    <mergeCell ref="B4:D4"/>
    <mergeCell ref="E4:I4"/>
    <mergeCell ref="B5:D5"/>
    <mergeCell ref="E5:I5"/>
    <mergeCell ref="B11:C11"/>
    <mergeCell ref="D11:E11"/>
    <mergeCell ref="F11:G11"/>
    <mergeCell ref="H11:I11"/>
    <mergeCell ref="K11:N11"/>
    <mergeCell ref="O11:Q11"/>
    <mergeCell ref="B8:D8"/>
    <mergeCell ref="E8:I8"/>
    <mergeCell ref="K8:M8"/>
    <mergeCell ref="N8:Q8"/>
    <mergeCell ref="B10:C10"/>
    <mergeCell ref="D10:E10"/>
    <mergeCell ref="F10:G10"/>
    <mergeCell ref="H10:I10"/>
    <mergeCell ref="K10:Q10"/>
    <mergeCell ref="B14:B15"/>
    <mergeCell ref="C14:D15"/>
    <mergeCell ref="E14:F15"/>
    <mergeCell ref="G14:I15"/>
    <mergeCell ref="J14:M15"/>
    <mergeCell ref="N14:Q15"/>
    <mergeCell ref="B12:C12"/>
    <mergeCell ref="D12:E12"/>
    <mergeCell ref="F12:G12"/>
    <mergeCell ref="H12:I12"/>
    <mergeCell ref="K12:N12"/>
    <mergeCell ref="O12:Q12"/>
    <mergeCell ref="C16:D16"/>
    <mergeCell ref="E16:F16"/>
    <mergeCell ref="G16:I16"/>
    <mergeCell ref="J16:M16"/>
    <mergeCell ref="N16:Q16"/>
    <mergeCell ref="C17:D17"/>
    <mergeCell ref="E17:F17"/>
    <mergeCell ref="G17:I17"/>
    <mergeCell ref="J17:M17"/>
    <mergeCell ref="N17:Q17"/>
    <mergeCell ref="C18:D18"/>
    <mergeCell ref="E18:F18"/>
    <mergeCell ref="G18:I18"/>
    <mergeCell ref="J18:M18"/>
    <mergeCell ref="N18:Q18"/>
    <mergeCell ref="C19:D19"/>
    <mergeCell ref="E19:F19"/>
    <mergeCell ref="G19:I19"/>
    <mergeCell ref="J19:M19"/>
    <mergeCell ref="N19:Q19"/>
    <mergeCell ref="C20:D20"/>
    <mergeCell ref="E20:F20"/>
    <mergeCell ref="G20:I20"/>
    <mergeCell ref="J20:M20"/>
    <mergeCell ref="N20:Q20"/>
    <mergeCell ref="C21:D21"/>
    <mergeCell ref="E21:F21"/>
    <mergeCell ref="G21:I21"/>
    <mergeCell ref="J21:M21"/>
    <mergeCell ref="N21:Q21"/>
    <mergeCell ref="C22:D22"/>
    <mergeCell ref="E22:F22"/>
    <mergeCell ref="G22:I22"/>
    <mergeCell ref="J22:M22"/>
    <mergeCell ref="N22:Q22"/>
    <mergeCell ref="C23:D23"/>
    <mergeCell ref="E23:F23"/>
    <mergeCell ref="G23:I23"/>
    <mergeCell ref="J23:M23"/>
    <mergeCell ref="N23:Q23"/>
    <mergeCell ref="C24:D24"/>
    <mergeCell ref="E24:F24"/>
    <mergeCell ref="G24:I24"/>
    <mergeCell ref="J24:M24"/>
    <mergeCell ref="N24:Q24"/>
    <mergeCell ref="C25:D25"/>
    <mergeCell ref="E25:F25"/>
    <mergeCell ref="G25:I25"/>
    <mergeCell ref="J25:M25"/>
    <mergeCell ref="N25:Q25"/>
    <mergeCell ref="C26:D26"/>
    <mergeCell ref="E26:F26"/>
    <mergeCell ref="G26:I26"/>
    <mergeCell ref="J26:M26"/>
    <mergeCell ref="N26:Q26"/>
    <mergeCell ref="C27:D27"/>
    <mergeCell ref="E27:F27"/>
    <mergeCell ref="G27:I27"/>
    <mergeCell ref="J27:M27"/>
    <mergeCell ref="N27:Q27"/>
    <mergeCell ref="C28:D28"/>
    <mergeCell ref="E28:F28"/>
    <mergeCell ref="G28:I28"/>
    <mergeCell ref="J28:M28"/>
    <mergeCell ref="N28:Q28"/>
    <mergeCell ref="C29:D29"/>
    <mergeCell ref="E29:F29"/>
    <mergeCell ref="G29:I29"/>
    <mergeCell ref="J29:M29"/>
    <mergeCell ref="N29:Q29"/>
    <mergeCell ref="C30:D30"/>
    <mergeCell ref="E30:F30"/>
    <mergeCell ref="G30:I30"/>
    <mergeCell ref="J30:M30"/>
    <mergeCell ref="N30:Q30"/>
    <mergeCell ref="C31:D31"/>
    <mergeCell ref="E31:F31"/>
    <mergeCell ref="G31:I31"/>
    <mergeCell ref="J31:M31"/>
    <mergeCell ref="N31:Q31"/>
    <mergeCell ref="C32:D32"/>
    <mergeCell ref="E32:F32"/>
    <mergeCell ref="G32:I32"/>
    <mergeCell ref="J32:M32"/>
    <mergeCell ref="N32:Q32"/>
    <mergeCell ref="C33:D33"/>
    <mergeCell ref="E33:F33"/>
    <mergeCell ref="G33:I33"/>
    <mergeCell ref="J33:M33"/>
    <mergeCell ref="N33:Q33"/>
    <mergeCell ref="C34:D34"/>
    <mergeCell ref="E34:F34"/>
    <mergeCell ref="G34:I34"/>
    <mergeCell ref="J34:M34"/>
    <mergeCell ref="N34:Q34"/>
    <mergeCell ref="C35:D35"/>
    <mergeCell ref="E35:F35"/>
    <mergeCell ref="G35:I35"/>
    <mergeCell ref="J35:M35"/>
    <mergeCell ref="N35:Q35"/>
    <mergeCell ref="C36:D36"/>
    <mergeCell ref="E36:F36"/>
    <mergeCell ref="G36:I36"/>
    <mergeCell ref="J36:M36"/>
    <mergeCell ref="N36:Q36"/>
    <mergeCell ref="C37:D37"/>
    <mergeCell ref="E37:F37"/>
    <mergeCell ref="G37:I37"/>
    <mergeCell ref="J37:M37"/>
    <mergeCell ref="N37:Q37"/>
    <mergeCell ref="C38:D38"/>
    <mergeCell ref="E38:F38"/>
    <mergeCell ref="G38:I38"/>
    <mergeCell ref="J38:M38"/>
    <mergeCell ref="N38:Q38"/>
    <mergeCell ref="C39:D39"/>
    <mergeCell ref="E39:F39"/>
    <mergeCell ref="G39:I39"/>
    <mergeCell ref="J39:M39"/>
    <mergeCell ref="N39:Q39"/>
    <mergeCell ref="C40:D40"/>
    <mergeCell ref="E40:F40"/>
    <mergeCell ref="G40:I40"/>
    <mergeCell ref="J40:M40"/>
    <mergeCell ref="N40:Q40"/>
    <mergeCell ref="C41:D41"/>
    <mergeCell ref="E41:F41"/>
    <mergeCell ref="G41:I41"/>
    <mergeCell ref="J41:M41"/>
    <mergeCell ref="N41:Q41"/>
    <mergeCell ref="C42:D42"/>
    <mergeCell ref="E42:F42"/>
    <mergeCell ref="G42:I42"/>
    <mergeCell ref="J42:M42"/>
    <mergeCell ref="N42:Q42"/>
    <mergeCell ref="C43:D43"/>
    <mergeCell ref="E43:F43"/>
    <mergeCell ref="G43:I43"/>
    <mergeCell ref="J43:M43"/>
    <mergeCell ref="N43:Q43"/>
    <mergeCell ref="C44:D44"/>
    <mergeCell ref="E44:F44"/>
    <mergeCell ref="G44:I44"/>
    <mergeCell ref="J44:M44"/>
    <mergeCell ref="N44:Q44"/>
    <mergeCell ref="C45:D45"/>
    <mergeCell ref="E45:F45"/>
    <mergeCell ref="G45:I45"/>
    <mergeCell ref="J45:M45"/>
    <mergeCell ref="N45:Q45"/>
    <mergeCell ref="C46:D46"/>
    <mergeCell ref="E46:F46"/>
    <mergeCell ref="G46:I46"/>
    <mergeCell ref="J46:M46"/>
    <mergeCell ref="N46:Q46"/>
    <mergeCell ref="C47:D47"/>
    <mergeCell ref="E47:F47"/>
    <mergeCell ref="G47:I47"/>
    <mergeCell ref="J47:M47"/>
    <mergeCell ref="N47:Q47"/>
    <mergeCell ref="C48:D48"/>
    <mergeCell ref="E48:F48"/>
    <mergeCell ref="G48:I48"/>
    <mergeCell ref="J48:M48"/>
    <mergeCell ref="N48:Q48"/>
    <mergeCell ref="C49:D49"/>
    <mergeCell ref="E49:F49"/>
    <mergeCell ref="G49:I49"/>
    <mergeCell ref="J49:M49"/>
    <mergeCell ref="N49:Q49"/>
    <mergeCell ref="C50:D50"/>
    <mergeCell ref="E50:F50"/>
    <mergeCell ref="G50:I50"/>
    <mergeCell ref="J50:M50"/>
    <mergeCell ref="N50:Q50"/>
    <mergeCell ref="C51:D51"/>
    <mergeCell ref="E51:F51"/>
    <mergeCell ref="G51:I51"/>
    <mergeCell ref="J51:M51"/>
    <mergeCell ref="N51:Q51"/>
    <mergeCell ref="C52:D52"/>
    <mergeCell ref="E52:F52"/>
    <mergeCell ref="G52:I52"/>
    <mergeCell ref="J52:M52"/>
    <mergeCell ref="N52:Q52"/>
    <mergeCell ref="C53:D53"/>
    <mergeCell ref="E53:F53"/>
    <mergeCell ref="G53:I53"/>
    <mergeCell ref="J53:M53"/>
    <mergeCell ref="N53:Q53"/>
    <mergeCell ref="C54:D54"/>
    <mergeCell ref="E54:F54"/>
    <mergeCell ref="G54:I54"/>
    <mergeCell ref="J54:M54"/>
    <mergeCell ref="N54:Q54"/>
    <mergeCell ref="C55:D55"/>
    <mergeCell ref="E55:F55"/>
    <mergeCell ref="G55:I55"/>
    <mergeCell ref="J55:M55"/>
    <mergeCell ref="N55:Q55"/>
    <mergeCell ref="N59:Q62"/>
    <mergeCell ref="B60:D60"/>
    <mergeCell ref="E60:H60"/>
    <mergeCell ref="B61:D61"/>
    <mergeCell ref="E61:H61"/>
    <mergeCell ref="B56:I56"/>
    <mergeCell ref="J56:Q56"/>
    <mergeCell ref="B57:I57"/>
    <mergeCell ref="J57:Q57"/>
    <mergeCell ref="B58:I58"/>
    <mergeCell ref="J58:Q58"/>
    <mergeCell ref="L60:M60"/>
    <mergeCell ref="L61:M61"/>
    <mergeCell ref="I60:K60"/>
    <mergeCell ref="I61:K61"/>
  </mergeCells>
  <conditionalFormatting sqref="N16:Q55">
    <cfRule type="containsText" dxfId="19" priority="4" operator="containsText" text="Applied Grinding">
      <formula>NOT(ISERROR(SEARCH("Applied Grinding",N16)))</formula>
    </cfRule>
    <cfRule type="containsText" dxfId="18" priority="5" operator="containsText" text="CW">
      <formula>NOT(ISERROR(SEARCH("CW",N16)))</formula>
    </cfRule>
    <cfRule type="cellIs" dxfId="17" priority="8" operator="lessThan">
      <formula>0</formula>
    </cfRule>
  </conditionalFormatting>
  <conditionalFormatting sqref="J57:Q57">
    <cfRule type="containsText" dxfId="16" priority="10" operator="containsText" text="Corrective Work Needed">
      <formula>NOT(ISERROR(SEARCH("Corrective Work Needed",J57)))</formula>
    </cfRule>
  </conditionalFormatting>
  <conditionalFormatting sqref="J56:Q56">
    <cfRule type="containsText" dxfId="15" priority="7" operator="containsText" text="Smoothness Corrective Work Required">
      <formula>NOT(ISERROR(SEARCH("Smoothness Corrective Work Required",J56)))</formula>
    </cfRule>
  </conditionalFormatting>
  <conditionalFormatting sqref="C16:I16 N16:N55">
    <cfRule type="expression" dxfId="14" priority="11">
      <formula>$G$16&lt;&gt;""</formula>
    </cfRule>
  </conditionalFormatting>
  <conditionalFormatting sqref="C17:I55 N17:Q55">
    <cfRule type="expression" dxfId="13" priority="9">
      <formula>OR($X16=2,$X16=3)</formula>
    </cfRule>
  </conditionalFormatting>
  <conditionalFormatting sqref="E7:I8">
    <cfRule type="containsBlanks" dxfId="12" priority="3">
      <formula>LEN(TRIM(E7))=0</formula>
    </cfRule>
  </conditionalFormatting>
  <conditionalFormatting sqref="D11:E12">
    <cfRule type="containsBlanks" dxfId="11" priority="2">
      <formula>LEN(TRIM(D11))=0</formula>
    </cfRule>
  </conditionalFormatting>
  <conditionalFormatting sqref="O11:Q12">
    <cfRule type="containsBlanks" dxfId="10" priority="1">
      <formula>LEN(TRIM(O11))=0</formula>
    </cfRule>
  </conditionalFormatting>
  <dataValidations count="5">
    <dataValidation allowBlank="1" showInputMessage="1" showErrorMessage="1" prompt="If this is the first Profile Summary for the ERD file(s), enter the total length of pavement with ALR ≥ 250.0._x000a__x000a_If this is NOT the first Profile Summary for the ERD file(s), enter 0." sqref="O12:Q12" xr:uid="{00000000-0002-0000-0100-000000000000}"/>
    <dataValidation allowBlank="1" showInputMessage="1" showErrorMessage="1" prompt="If this is the first Profile Summary for the ERD file(s), enter the total length of pavement with ALR ≥ 200.0 and &lt; 250.0._x000a__x000a_If this is NOT the first Profile Summary for the ERD file(s), enter 0." sqref="O11:Q11" xr:uid="{00000000-0002-0000-0100-000001000000}"/>
    <dataValidation allowBlank="1" showInputMessage="1" showErrorMessage="1" prompt="Do NOT use &quot;+&quot; signs when entering beginning and endind stations (e.g. 55+10 should be entered as 5510)." sqref="D11:E11" xr:uid="{00000000-0002-0000-0100-000002000000}"/>
    <dataValidation type="list" showInputMessage="1" showErrorMessage="1" promptTitle="Lane Description " prompt="_x000a_Accel/Decel Lane &gt; 1000 ft_x000a_Lane 1: driving lane_x000a_Lane 2: 1 lane left of driving lane_x000a_Lane 3: 2 lanes left of driving lane_x000a_Lane 4: 3 lanes left of driving lane_x000a_Lane 5: 4 lanes left of driving lane     _x000a_Shoulder_x000a_Auxiliry Lane" sqref="E8:I8" xr:uid="{00000000-0002-0000-0100-000003000000}">
      <formula1>Lane</formula1>
    </dataValidation>
    <dataValidation type="list" showInputMessage="1" showErrorMessage="1" sqref="E7:I7" xr:uid="{00000000-0002-0000-0100-000004000000}">
      <formula1>Direction</formula1>
    </dataValidation>
  </dataValidations>
  <printOptions horizontalCentered="1" verticalCentered="1"/>
  <pageMargins left="0.25" right="0.25" top="0.25" bottom="0.25" header="0" footer="0"/>
  <pageSetup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14</xdr:row>
                    <xdr:rowOff>142875</xdr:rowOff>
                  </from>
                  <to>
                    <xdr:col>1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15</xdr:row>
                    <xdr:rowOff>142875</xdr:rowOff>
                  </from>
                  <to>
                    <xdr:col>1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16</xdr:row>
                    <xdr:rowOff>142875</xdr:rowOff>
                  </from>
                  <to>
                    <xdr:col>1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18</xdr:row>
                    <xdr:rowOff>142875</xdr:rowOff>
                  </from>
                  <to>
                    <xdr:col>1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19</xdr:row>
                    <xdr:rowOff>142875</xdr:rowOff>
                  </from>
                  <to>
                    <xdr:col>1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20</xdr:row>
                    <xdr:rowOff>142875</xdr:rowOff>
                  </from>
                  <to>
                    <xdr:col>1</xdr:col>
                    <xdr:colOff>342900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21</xdr:row>
                    <xdr:rowOff>142875</xdr:rowOff>
                  </from>
                  <to>
                    <xdr:col>1</xdr:col>
                    <xdr:colOff>342900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22</xdr:row>
                    <xdr:rowOff>142875</xdr:rowOff>
                  </from>
                  <to>
                    <xdr:col>1</xdr:col>
                    <xdr:colOff>342900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23</xdr:row>
                    <xdr:rowOff>142875</xdr:rowOff>
                  </from>
                  <to>
                    <xdr:col>1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24</xdr:row>
                    <xdr:rowOff>142875</xdr:rowOff>
                  </from>
                  <to>
                    <xdr:col>1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25</xdr:row>
                    <xdr:rowOff>142875</xdr:rowOff>
                  </from>
                  <to>
                    <xdr:col>1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26</xdr:row>
                    <xdr:rowOff>142875</xdr:rowOff>
                  </from>
                  <to>
                    <xdr:col>1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27</xdr:row>
                    <xdr:rowOff>142875</xdr:rowOff>
                  </from>
                  <to>
                    <xdr:col>1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28</xdr:row>
                    <xdr:rowOff>142875</xdr:rowOff>
                  </from>
                  <to>
                    <xdr:col>1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29</xdr:row>
                    <xdr:rowOff>142875</xdr:rowOff>
                  </from>
                  <to>
                    <xdr:col>1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30</xdr:row>
                    <xdr:rowOff>142875</xdr:rowOff>
                  </from>
                  <to>
                    <xdr:col>1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31</xdr:row>
                    <xdr:rowOff>142875</xdr:rowOff>
                  </from>
                  <to>
                    <xdr:col>1</xdr:col>
                    <xdr:colOff>342900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32</xdr:row>
                    <xdr:rowOff>142875</xdr:rowOff>
                  </from>
                  <to>
                    <xdr:col>1</xdr:col>
                    <xdr:colOff>342900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33</xdr:row>
                    <xdr:rowOff>142875</xdr:rowOff>
                  </from>
                  <to>
                    <xdr:col>1</xdr:col>
                    <xdr:colOff>342900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34</xdr:row>
                    <xdr:rowOff>142875</xdr:rowOff>
                  </from>
                  <to>
                    <xdr:col>1</xdr:col>
                    <xdr:colOff>342900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35</xdr:row>
                    <xdr:rowOff>142875</xdr:rowOff>
                  </from>
                  <to>
                    <xdr:col>1</xdr:col>
                    <xdr:colOff>342900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36</xdr:row>
                    <xdr:rowOff>142875</xdr:rowOff>
                  </from>
                  <to>
                    <xdr:col>1</xdr:col>
                    <xdr:colOff>342900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37</xdr:row>
                    <xdr:rowOff>142875</xdr:rowOff>
                  </from>
                  <to>
                    <xdr:col>1</xdr:col>
                    <xdr:colOff>342900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38</xdr:row>
                    <xdr:rowOff>142875</xdr:rowOff>
                  </from>
                  <to>
                    <xdr:col>1</xdr:col>
                    <xdr:colOff>342900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39</xdr:row>
                    <xdr:rowOff>142875</xdr:rowOff>
                  </from>
                  <to>
                    <xdr:col>1</xdr:col>
                    <xdr:colOff>342900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40</xdr:row>
                    <xdr:rowOff>142875</xdr:rowOff>
                  </from>
                  <to>
                    <xdr:col>1</xdr:col>
                    <xdr:colOff>342900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41</xdr:row>
                    <xdr:rowOff>142875</xdr:rowOff>
                  </from>
                  <to>
                    <xdr:col>1</xdr:col>
                    <xdr:colOff>342900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42</xdr:row>
                    <xdr:rowOff>142875</xdr:rowOff>
                  </from>
                  <to>
                    <xdr:col>1</xdr:col>
                    <xdr:colOff>342900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43</xdr:row>
                    <xdr:rowOff>142875</xdr:rowOff>
                  </from>
                  <to>
                    <xdr:col>1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44</xdr:row>
                    <xdr:rowOff>142875</xdr:rowOff>
                  </from>
                  <to>
                    <xdr:col>1</xdr:col>
                    <xdr:colOff>342900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45</xdr:row>
                    <xdr:rowOff>142875</xdr:rowOff>
                  </from>
                  <to>
                    <xdr:col>1</xdr:col>
                    <xdr:colOff>342900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46</xdr:row>
                    <xdr:rowOff>142875</xdr:rowOff>
                  </from>
                  <to>
                    <xdr:col>1</xdr:col>
                    <xdr:colOff>342900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47</xdr:row>
                    <xdr:rowOff>142875</xdr:rowOff>
                  </from>
                  <to>
                    <xdr:col>1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15</xdr:row>
                    <xdr:rowOff>142875</xdr:rowOff>
                  </from>
                  <to>
                    <xdr:col>1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16</xdr:row>
                    <xdr:rowOff>142875</xdr:rowOff>
                  </from>
                  <to>
                    <xdr:col>1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18</xdr:row>
                    <xdr:rowOff>142875</xdr:rowOff>
                  </from>
                  <to>
                    <xdr:col>1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19</xdr:row>
                    <xdr:rowOff>142875</xdr:rowOff>
                  </from>
                  <to>
                    <xdr:col>1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20</xdr:row>
                    <xdr:rowOff>142875</xdr:rowOff>
                  </from>
                  <to>
                    <xdr:col>1</xdr:col>
                    <xdr:colOff>342900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21</xdr:row>
                    <xdr:rowOff>142875</xdr:rowOff>
                  </from>
                  <to>
                    <xdr:col>1</xdr:col>
                    <xdr:colOff>342900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22</xdr:row>
                    <xdr:rowOff>142875</xdr:rowOff>
                  </from>
                  <to>
                    <xdr:col>1</xdr:col>
                    <xdr:colOff>342900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23</xdr:row>
                    <xdr:rowOff>142875</xdr:rowOff>
                  </from>
                  <to>
                    <xdr:col>1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24</xdr:row>
                    <xdr:rowOff>142875</xdr:rowOff>
                  </from>
                  <to>
                    <xdr:col>1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25</xdr:row>
                    <xdr:rowOff>142875</xdr:rowOff>
                  </from>
                  <to>
                    <xdr:col>1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26</xdr:row>
                    <xdr:rowOff>142875</xdr:rowOff>
                  </from>
                  <to>
                    <xdr:col>1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27</xdr:row>
                    <xdr:rowOff>142875</xdr:rowOff>
                  </from>
                  <to>
                    <xdr:col>1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28</xdr:row>
                    <xdr:rowOff>142875</xdr:rowOff>
                  </from>
                  <to>
                    <xdr:col>1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29</xdr:row>
                    <xdr:rowOff>142875</xdr:rowOff>
                  </from>
                  <to>
                    <xdr:col>1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30</xdr:row>
                    <xdr:rowOff>142875</xdr:rowOff>
                  </from>
                  <to>
                    <xdr:col>1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31</xdr:row>
                    <xdr:rowOff>142875</xdr:rowOff>
                  </from>
                  <to>
                    <xdr:col>1</xdr:col>
                    <xdr:colOff>342900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32</xdr:row>
                    <xdr:rowOff>142875</xdr:rowOff>
                  </from>
                  <to>
                    <xdr:col>1</xdr:col>
                    <xdr:colOff>342900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33</xdr:row>
                    <xdr:rowOff>142875</xdr:rowOff>
                  </from>
                  <to>
                    <xdr:col>1</xdr:col>
                    <xdr:colOff>342900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34</xdr:row>
                    <xdr:rowOff>142875</xdr:rowOff>
                  </from>
                  <to>
                    <xdr:col>1</xdr:col>
                    <xdr:colOff>342900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35</xdr:row>
                    <xdr:rowOff>142875</xdr:rowOff>
                  </from>
                  <to>
                    <xdr:col>1</xdr:col>
                    <xdr:colOff>342900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36</xdr:row>
                    <xdr:rowOff>142875</xdr:rowOff>
                  </from>
                  <to>
                    <xdr:col>1</xdr:col>
                    <xdr:colOff>342900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37</xdr:row>
                    <xdr:rowOff>142875</xdr:rowOff>
                  </from>
                  <to>
                    <xdr:col>1</xdr:col>
                    <xdr:colOff>342900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38</xdr:row>
                    <xdr:rowOff>142875</xdr:rowOff>
                  </from>
                  <to>
                    <xdr:col>1</xdr:col>
                    <xdr:colOff>342900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39</xdr:row>
                    <xdr:rowOff>142875</xdr:rowOff>
                  </from>
                  <to>
                    <xdr:col>1</xdr:col>
                    <xdr:colOff>342900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40</xdr:row>
                    <xdr:rowOff>142875</xdr:rowOff>
                  </from>
                  <to>
                    <xdr:col>1</xdr:col>
                    <xdr:colOff>342900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41</xdr:row>
                    <xdr:rowOff>142875</xdr:rowOff>
                  </from>
                  <to>
                    <xdr:col>1</xdr:col>
                    <xdr:colOff>342900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42</xdr:row>
                    <xdr:rowOff>142875</xdr:rowOff>
                  </from>
                  <to>
                    <xdr:col>1</xdr:col>
                    <xdr:colOff>342900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43</xdr:row>
                    <xdr:rowOff>142875</xdr:rowOff>
                  </from>
                  <to>
                    <xdr:col>1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44</xdr:row>
                    <xdr:rowOff>142875</xdr:rowOff>
                  </from>
                  <to>
                    <xdr:col>1</xdr:col>
                    <xdr:colOff>342900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45</xdr:row>
                    <xdr:rowOff>142875</xdr:rowOff>
                  </from>
                  <to>
                    <xdr:col>1</xdr:col>
                    <xdr:colOff>342900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46</xdr:row>
                    <xdr:rowOff>142875</xdr:rowOff>
                  </from>
                  <to>
                    <xdr:col>1</xdr:col>
                    <xdr:colOff>342900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47</xdr:row>
                    <xdr:rowOff>142875</xdr:rowOff>
                  </from>
                  <to>
                    <xdr:col>1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15</xdr:row>
                    <xdr:rowOff>142875</xdr:rowOff>
                  </from>
                  <to>
                    <xdr:col>1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16</xdr:row>
                    <xdr:rowOff>142875</xdr:rowOff>
                  </from>
                  <to>
                    <xdr:col>1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18</xdr:row>
                    <xdr:rowOff>142875</xdr:rowOff>
                  </from>
                  <to>
                    <xdr:col>1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19</xdr:row>
                    <xdr:rowOff>142875</xdr:rowOff>
                  </from>
                  <to>
                    <xdr:col>1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20</xdr:row>
                    <xdr:rowOff>142875</xdr:rowOff>
                  </from>
                  <to>
                    <xdr:col>1</xdr:col>
                    <xdr:colOff>342900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21</xdr:row>
                    <xdr:rowOff>142875</xdr:rowOff>
                  </from>
                  <to>
                    <xdr:col>1</xdr:col>
                    <xdr:colOff>342900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22</xdr:row>
                    <xdr:rowOff>142875</xdr:rowOff>
                  </from>
                  <to>
                    <xdr:col>1</xdr:col>
                    <xdr:colOff>342900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23</xdr:row>
                    <xdr:rowOff>142875</xdr:rowOff>
                  </from>
                  <to>
                    <xdr:col>1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24</xdr:row>
                    <xdr:rowOff>142875</xdr:rowOff>
                  </from>
                  <to>
                    <xdr:col>1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25</xdr:row>
                    <xdr:rowOff>142875</xdr:rowOff>
                  </from>
                  <to>
                    <xdr:col>1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26</xdr:row>
                    <xdr:rowOff>142875</xdr:rowOff>
                  </from>
                  <to>
                    <xdr:col>1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27</xdr:row>
                    <xdr:rowOff>142875</xdr:rowOff>
                  </from>
                  <to>
                    <xdr:col>1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28</xdr:row>
                    <xdr:rowOff>142875</xdr:rowOff>
                  </from>
                  <to>
                    <xdr:col>1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29</xdr:row>
                    <xdr:rowOff>142875</xdr:rowOff>
                  </from>
                  <to>
                    <xdr:col>1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30</xdr:row>
                    <xdr:rowOff>142875</xdr:rowOff>
                  </from>
                  <to>
                    <xdr:col>1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31</xdr:row>
                    <xdr:rowOff>142875</xdr:rowOff>
                  </from>
                  <to>
                    <xdr:col>1</xdr:col>
                    <xdr:colOff>342900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32</xdr:row>
                    <xdr:rowOff>142875</xdr:rowOff>
                  </from>
                  <to>
                    <xdr:col>1</xdr:col>
                    <xdr:colOff>342900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33</xdr:row>
                    <xdr:rowOff>142875</xdr:rowOff>
                  </from>
                  <to>
                    <xdr:col>1</xdr:col>
                    <xdr:colOff>342900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34</xdr:row>
                    <xdr:rowOff>142875</xdr:rowOff>
                  </from>
                  <to>
                    <xdr:col>1</xdr:col>
                    <xdr:colOff>342900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35</xdr:row>
                    <xdr:rowOff>142875</xdr:rowOff>
                  </from>
                  <to>
                    <xdr:col>1</xdr:col>
                    <xdr:colOff>342900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36</xdr:row>
                    <xdr:rowOff>142875</xdr:rowOff>
                  </from>
                  <to>
                    <xdr:col>1</xdr:col>
                    <xdr:colOff>342900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37</xdr:row>
                    <xdr:rowOff>142875</xdr:rowOff>
                  </from>
                  <to>
                    <xdr:col>1</xdr:col>
                    <xdr:colOff>342900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38</xdr:row>
                    <xdr:rowOff>142875</xdr:rowOff>
                  </from>
                  <to>
                    <xdr:col>1</xdr:col>
                    <xdr:colOff>342900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39</xdr:row>
                    <xdr:rowOff>142875</xdr:rowOff>
                  </from>
                  <to>
                    <xdr:col>1</xdr:col>
                    <xdr:colOff>342900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40</xdr:row>
                    <xdr:rowOff>142875</xdr:rowOff>
                  </from>
                  <to>
                    <xdr:col>1</xdr:col>
                    <xdr:colOff>342900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41</xdr:row>
                    <xdr:rowOff>142875</xdr:rowOff>
                  </from>
                  <to>
                    <xdr:col>1</xdr:col>
                    <xdr:colOff>342900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42</xdr:row>
                    <xdr:rowOff>142875</xdr:rowOff>
                  </from>
                  <to>
                    <xdr:col>1</xdr:col>
                    <xdr:colOff>342900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43</xdr:row>
                    <xdr:rowOff>142875</xdr:rowOff>
                  </from>
                  <to>
                    <xdr:col>1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44</xdr:row>
                    <xdr:rowOff>142875</xdr:rowOff>
                  </from>
                  <to>
                    <xdr:col>1</xdr:col>
                    <xdr:colOff>342900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45</xdr:row>
                    <xdr:rowOff>142875</xdr:rowOff>
                  </from>
                  <to>
                    <xdr:col>1</xdr:col>
                    <xdr:colOff>342900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46</xdr:row>
                    <xdr:rowOff>142875</xdr:rowOff>
                  </from>
                  <to>
                    <xdr:col>1</xdr:col>
                    <xdr:colOff>342900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47</xdr:row>
                    <xdr:rowOff>142875</xdr:rowOff>
                  </from>
                  <to>
                    <xdr:col>1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2" name="Check Box 12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3" name="Check Box 13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4" name="Check Box 13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5" name="Check Box 13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6" name="Check Box 13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7" name="Check Box 13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8" name="Check Box 13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9" name="Check Box 13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40" name="Check Box 13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1" name="Check Box 13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2" name="Check Box 13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3" name="Check Box 14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4" name="Check Box 14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5" name="Check Box 14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4" tint="0.39997558519241921"/>
    <pageSetUpPr fitToPage="1"/>
  </sheetPr>
  <dimension ref="A1:AE63"/>
  <sheetViews>
    <sheetView topLeftCell="B7" zoomScaleNormal="100" workbookViewId="0">
      <selection activeCell="E8" sqref="E8:I8"/>
    </sheetView>
  </sheetViews>
  <sheetFormatPr defaultColWidth="9.140625" defaultRowHeight="15" x14ac:dyDescent="0.25"/>
  <cols>
    <col min="1" max="1" width="2.85546875" style="2" customWidth="1"/>
    <col min="2" max="2" width="6.85546875" style="2" customWidth="1"/>
    <col min="3" max="4" width="7.140625" style="2" customWidth="1"/>
    <col min="5" max="9" width="6.85546875" style="2" customWidth="1"/>
    <col min="10" max="10" width="2.85546875" style="2" customWidth="1"/>
    <col min="11" max="17" width="6.85546875" style="2" customWidth="1"/>
    <col min="18" max="18" width="2.85546875" style="2" customWidth="1"/>
    <col min="19" max="19" width="9" style="2" hidden="1" customWidth="1"/>
    <col min="20" max="20" width="9.5703125" style="2" hidden="1" customWidth="1"/>
    <col min="21" max="21" width="8.7109375" style="2" hidden="1" customWidth="1"/>
    <col min="22" max="22" width="8.5703125" style="2" hidden="1" customWidth="1"/>
    <col min="23" max="23" width="8.42578125" style="2" hidden="1" customWidth="1"/>
    <col min="24" max="24" width="10.85546875" style="2" hidden="1" customWidth="1"/>
    <col min="25" max="25" width="9.140625" style="2" hidden="1" customWidth="1"/>
    <col min="26" max="29" width="0" style="2" hidden="1" customWidth="1"/>
    <col min="30" max="16384" width="9.140625" style="2"/>
  </cols>
  <sheetData>
    <row r="1" spans="1:29" ht="15.75" thickTop="1" x14ac:dyDescent="0.25">
      <c r="A1" s="23"/>
      <c r="B1" s="51">
        <f>'Profile Summary'!B1:C3</f>
        <v>43221</v>
      </c>
      <c r="C1" s="51"/>
      <c r="D1" s="54" t="s">
        <v>24</v>
      </c>
      <c r="E1" s="54"/>
      <c r="F1" s="54"/>
      <c r="G1" s="54"/>
      <c r="H1" s="54"/>
      <c r="I1" s="54"/>
      <c r="J1" s="36"/>
      <c r="K1" s="36"/>
      <c r="L1" s="36"/>
      <c r="M1" s="36"/>
      <c r="N1" s="36"/>
      <c r="O1" s="36"/>
      <c r="P1" s="36"/>
      <c r="Q1" s="36"/>
      <c r="R1" s="37"/>
      <c r="S1" s="10"/>
      <c r="T1" s="10"/>
      <c r="U1" s="10"/>
      <c r="V1" s="10"/>
      <c r="W1" s="10"/>
      <c r="X1" s="10"/>
      <c r="Y1" s="10"/>
    </row>
    <row r="2" spans="1:29" x14ac:dyDescent="0.25">
      <c r="A2" s="18"/>
      <c r="B2" s="52"/>
      <c r="C2" s="52"/>
      <c r="D2" s="55"/>
      <c r="E2" s="55"/>
      <c r="F2" s="55"/>
      <c r="G2" s="55"/>
      <c r="H2" s="55"/>
      <c r="I2" s="55"/>
      <c r="J2" s="26"/>
      <c r="K2" s="26"/>
      <c r="L2" s="26"/>
      <c r="M2" s="26"/>
      <c r="N2" s="26"/>
      <c r="O2" s="26"/>
      <c r="P2" s="26"/>
      <c r="Q2" s="26"/>
      <c r="R2" s="35"/>
      <c r="S2" s="10"/>
      <c r="T2" s="10"/>
      <c r="U2" s="10"/>
      <c r="V2" s="10"/>
      <c r="W2" s="10"/>
      <c r="X2" s="10"/>
      <c r="Y2" s="10"/>
    </row>
    <row r="3" spans="1:29" x14ac:dyDescent="0.25">
      <c r="A3" s="18"/>
      <c r="B3" s="53"/>
      <c r="C3" s="53"/>
      <c r="D3" s="56"/>
      <c r="E3" s="56"/>
      <c r="F3" s="56"/>
      <c r="G3" s="56"/>
      <c r="H3" s="56"/>
      <c r="I3" s="56"/>
      <c r="J3" s="26"/>
      <c r="K3" s="26"/>
      <c r="L3" s="26"/>
      <c r="M3" s="26"/>
      <c r="N3" s="26"/>
      <c r="O3" s="26"/>
      <c r="P3" s="26"/>
      <c r="Q3" s="26"/>
      <c r="R3" s="35"/>
      <c r="S3" s="10"/>
      <c r="T3" s="10"/>
      <c r="U3" s="10"/>
      <c r="V3" s="10"/>
      <c r="W3" s="10"/>
      <c r="X3" s="10"/>
      <c r="Y3" s="10"/>
    </row>
    <row r="4" spans="1:29" x14ac:dyDescent="0.25">
      <c r="A4" s="18"/>
      <c r="B4" s="71" t="s">
        <v>4</v>
      </c>
      <c r="C4" s="71"/>
      <c r="D4" s="71"/>
      <c r="E4" s="87" t="str">
        <f>IF('Profile Summary'!E4:I4="","",'Profile Summary'!E4:I4)</f>
        <v/>
      </c>
      <c r="F4" s="87"/>
      <c r="G4" s="87"/>
      <c r="H4" s="87"/>
      <c r="I4" s="87"/>
      <c r="J4" s="27"/>
      <c r="K4" s="26"/>
      <c r="L4" s="26"/>
      <c r="M4" s="26"/>
      <c r="N4" s="26"/>
      <c r="O4" s="26"/>
      <c r="P4" s="26"/>
      <c r="Q4" s="26"/>
      <c r="R4" s="35"/>
      <c r="S4" s="10"/>
      <c r="T4" s="10"/>
      <c r="U4" s="10"/>
      <c r="V4" s="10"/>
      <c r="W4" s="10"/>
      <c r="X4" s="10"/>
      <c r="Y4" s="10"/>
    </row>
    <row r="5" spans="1:29" x14ac:dyDescent="0.25">
      <c r="A5" s="18"/>
      <c r="B5" s="71" t="s">
        <v>5</v>
      </c>
      <c r="C5" s="71"/>
      <c r="D5" s="71"/>
      <c r="E5" s="102" t="str">
        <f>IF('Profile Summary'!E5:I5="","",'Profile Summary'!E5:I5)</f>
        <v/>
      </c>
      <c r="F5" s="102"/>
      <c r="G5" s="102"/>
      <c r="H5" s="102"/>
      <c r="I5" s="102"/>
      <c r="J5" s="27"/>
      <c r="K5" s="26"/>
      <c r="L5" s="26"/>
      <c r="M5" s="26"/>
      <c r="N5" s="26"/>
      <c r="O5" s="26"/>
      <c r="P5" s="26"/>
      <c r="Q5" s="26"/>
      <c r="R5" s="35"/>
      <c r="S5" s="10"/>
      <c r="T5" s="10"/>
      <c r="U5" s="10"/>
      <c r="V5" s="10"/>
      <c r="W5" s="10"/>
      <c r="X5" s="10"/>
      <c r="Y5" s="10"/>
    </row>
    <row r="6" spans="1:29" x14ac:dyDescent="0.25">
      <c r="A6" s="18"/>
      <c r="B6" s="71" t="s">
        <v>6</v>
      </c>
      <c r="C6" s="71"/>
      <c r="D6" s="71"/>
      <c r="E6" s="87" t="str">
        <f>IF('Profile Summary'!E6:I6="","",'Profile Summary'!E6:I6)</f>
        <v/>
      </c>
      <c r="F6" s="87"/>
      <c r="G6" s="87"/>
      <c r="H6" s="87"/>
      <c r="I6" s="87"/>
      <c r="J6" s="27"/>
      <c r="K6" s="29" t="s">
        <v>47</v>
      </c>
      <c r="L6" s="28"/>
      <c r="M6" s="30"/>
      <c r="N6" s="99" t="str">
        <f>IF('Profile Summary'!N6:Q6="","",'Profile Summary'!N6:Q6)</f>
        <v/>
      </c>
      <c r="O6" s="100"/>
      <c r="P6" s="100"/>
      <c r="Q6" s="101"/>
      <c r="R6" s="35"/>
      <c r="S6" s="10"/>
      <c r="T6" s="10"/>
      <c r="U6" s="10"/>
      <c r="V6" s="10"/>
      <c r="W6" s="10"/>
      <c r="X6" s="10"/>
      <c r="Y6" s="10"/>
    </row>
    <row r="7" spans="1:29" x14ac:dyDescent="0.25">
      <c r="A7" s="18"/>
      <c r="B7" s="71" t="s">
        <v>7</v>
      </c>
      <c r="C7" s="71"/>
      <c r="D7" s="71"/>
      <c r="E7" s="62"/>
      <c r="F7" s="62"/>
      <c r="G7" s="62"/>
      <c r="H7" s="62"/>
      <c r="I7" s="62"/>
      <c r="J7" s="22"/>
      <c r="K7" s="83" t="s">
        <v>12</v>
      </c>
      <c r="L7" s="84"/>
      <c r="M7" s="85"/>
      <c r="N7" s="87" t="str">
        <f>T('Profile Summary'!N7:Q7)</f>
        <v/>
      </c>
      <c r="O7" s="87"/>
      <c r="P7" s="87"/>
      <c r="Q7" s="87"/>
      <c r="R7" s="35"/>
      <c r="S7" s="10"/>
      <c r="T7" s="10"/>
      <c r="U7" s="10"/>
      <c r="V7" s="10"/>
      <c r="W7" s="10"/>
      <c r="X7" s="10"/>
      <c r="Y7" s="10"/>
    </row>
    <row r="8" spans="1:29" x14ac:dyDescent="0.25">
      <c r="A8" s="18"/>
      <c r="B8" s="71" t="s">
        <v>8</v>
      </c>
      <c r="C8" s="71"/>
      <c r="D8" s="71"/>
      <c r="E8" s="62"/>
      <c r="F8" s="62"/>
      <c r="G8" s="62"/>
      <c r="H8" s="62"/>
      <c r="I8" s="62"/>
      <c r="J8" s="22"/>
      <c r="K8" s="71" t="s">
        <v>13</v>
      </c>
      <c r="L8" s="71"/>
      <c r="M8" s="71"/>
      <c r="N8" s="87" t="str">
        <f>T('Profile Summary'!N8:Q8)</f>
        <v/>
      </c>
      <c r="O8" s="87"/>
      <c r="P8" s="87"/>
      <c r="Q8" s="87"/>
      <c r="R8" s="35"/>
      <c r="S8" s="10"/>
      <c r="T8" s="10"/>
      <c r="U8" s="10"/>
      <c r="V8" s="10"/>
      <c r="W8" s="10"/>
      <c r="X8" s="10"/>
      <c r="Y8" s="10"/>
    </row>
    <row r="9" spans="1:29" x14ac:dyDescent="0.25">
      <c r="A9" s="18"/>
      <c r="B9" s="20"/>
      <c r="C9" s="20"/>
      <c r="D9" s="20"/>
      <c r="E9" s="20"/>
      <c r="F9" s="20"/>
      <c r="G9" s="20"/>
      <c r="H9" s="20"/>
      <c r="I9" s="20"/>
      <c r="J9" s="26"/>
      <c r="K9" s="20"/>
      <c r="L9" s="20"/>
      <c r="M9" s="20"/>
      <c r="N9" s="20"/>
      <c r="O9" s="20"/>
      <c r="P9" s="20"/>
      <c r="Q9" s="20"/>
      <c r="R9" s="35"/>
      <c r="S9" s="10"/>
      <c r="T9" s="10"/>
      <c r="U9" s="10"/>
      <c r="V9" s="10"/>
      <c r="W9" s="10"/>
      <c r="X9" s="10"/>
      <c r="Y9" s="10"/>
    </row>
    <row r="10" spans="1:29" x14ac:dyDescent="0.25">
      <c r="A10" s="18"/>
      <c r="B10" s="71" t="s">
        <v>9</v>
      </c>
      <c r="C10" s="71"/>
      <c r="D10" s="71" t="s">
        <v>46</v>
      </c>
      <c r="E10" s="71"/>
      <c r="F10" s="71" t="s">
        <v>10</v>
      </c>
      <c r="G10" s="71"/>
      <c r="H10" s="71" t="s">
        <v>11</v>
      </c>
      <c r="I10" s="71"/>
      <c r="J10" s="22"/>
      <c r="K10" s="71" t="s">
        <v>14</v>
      </c>
      <c r="L10" s="71"/>
      <c r="M10" s="71"/>
      <c r="N10" s="71"/>
      <c r="O10" s="71"/>
      <c r="P10" s="71"/>
      <c r="Q10" s="71"/>
      <c r="R10" s="35"/>
      <c r="S10" s="10"/>
      <c r="T10" s="10"/>
      <c r="U10" s="10"/>
      <c r="V10" s="10"/>
      <c r="W10" s="10"/>
      <c r="X10" s="10"/>
      <c r="Y10" s="10"/>
    </row>
    <row r="11" spans="1:29" x14ac:dyDescent="0.25">
      <c r="A11" s="18"/>
      <c r="B11" s="71" t="s">
        <v>17</v>
      </c>
      <c r="C11" s="71"/>
      <c r="D11" s="70"/>
      <c r="E11" s="70"/>
      <c r="F11" s="70"/>
      <c r="G11" s="70"/>
      <c r="H11" s="70"/>
      <c r="I11" s="70"/>
      <c r="J11" s="22"/>
      <c r="K11" s="71" t="s">
        <v>45</v>
      </c>
      <c r="L11" s="71"/>
      <c r="M11" s="71"/>
      <c r="N11" s="71"/>
      <c r="O11" s="86"/>
      <c r="P11" s="86"/>
      <c r="Q11" s="86"/>
      <c r="R11" s="35"/>
      <c r="S11" s="10"/>
      <c r="T11" s="10"/>
      <c r="U11" s="10"/>
      <c r="V11" s="10"/>
      <c r="W11" s="10"/>
      <c r="X11" s="10"/>
      <c r="Y11" s="10" t="s">
        <v>53</v>
      </c>
    </row>
    <row r="12" spans="1:29" x14ac:dyDescent="0.25">
      <c r="A12" s="18"/>
      <c r="B12" s="71" t="s">
        <v>18</v>
      </c>
      <c r="C12" s="71"/>
      <c r="D12" s="70"/>
      <c r="E12" s="70"/>
      <c r="F12" s="70"/>
      <c r="G12" s="70"/>
      <c r="H12" s="70"/>
      <c r="I12" s="70"/>
      <c r="J12" s="22"/>
      <c r="K12" s="71" t="s">
        <v>25</v>
      </c>
      <c r="L12" s="71"/>
      <c r="M12" s="71"/>
      <c r="N12" s="71"/>
      <c r="O12" s="86"/>
      <c r="P12" s="86"/>
      <c r="Q12" s="86"/>
      <c r="R12" s="35"/>
      <c r="S12" s="10"/>
      <c r="T12" s="10"/>
      <c r="U12" s="10"/>
      <c r="V12" s="10"/>
      <c r="W12" s="10"/>
      <c r="X12" s="10"/>
      <c r="Y12" s="40">
        <f>ROUND(O12,2)</f>
        <v>0</v>
      </c>
    </row>
    <row r="13" spans="1:29" x14ac:dyDescent="0.25">
      <c r="A13" s="18"/>
      <c r="B13" s="20"/>
      <c r="C13" s="20"/>
      <c r="D13" s="20"/>
      <c r="E13" s="20"/>
      <c r="F13" s="20"/>
      <c r="G13" s="20"/>
      <c r="H13" s="20"/>
      <c r="I13" s="20"/>
      <c r="J13" s="25"/>
      <c r="K13" s="20"/>
      <c r="L13" s="20"/>
      <c r="M13" s="20"/>
      <c r="N13" s="20"/>
      <c r="O13" s="20"/>
      <c r="P13" s="20"/>
      <c r="Q13" s="20"/>
      <c r="R13" s="35"/>
      <c r="S13" s="10"/>
      <c r="T13" s="10"/>
      <c r="U13" s="10"/>
      <c r="V13" s="10"/>
      <c r="W13" s="10"/>
      <c r="X13" s="10"/>
      <c r="Y13" s="10"/>
    </row>
    <row r="14" spans="1:29" ht="15" customHeight="1" x14ac:dyDescent="0.25">
      <c r="A14" s="18"/>
      <c r="B14" s="71" t="s">
        <v>0</v>
      </c>
      <c r="C14" s="82" t="s">
        <v>1</v>
      </c>
      <c r="D14" s="82"/>
      <c r="E14" s="82" t="s">
        <v>2</v>
      </c>
      <c r="F14" s="82"/>
      <c r="G14" s="82" t="s">
        <v>3</v>
      </c>
      <c r="H14" s="82"/>
      <c r="I14" s="82"/>
      <c r="J14" s="82" t="s">
        <v>15</v>
      </c>
      <c r="K14" s="82"/>
      <c r="L14" s="82"/>
      <c r="M14" s="82"/>
      <c r="N14" s="82" t="s">
        <v>16</v>
      </c>
      <c r="O14" s="82"/>
      <c r="P14" s="82"/>
      <c r="Q14" s="82"/>
      <c r="R14" s="35"/>
      <c r="S14" s="10"/>
      <c r="T14" s="10"/>
      <c r="U14" s="10"/>
      <c r="V14" s="10"/>
      <c r="W14" s="10"/>
      <c r="X14" s="10"/>
      <c r="Y14" s="10"/>
    </row>
    <row r="15" spans="1:29" x14ac:dyDescent="0.25">
      <c r="A15" s="18"/>
      <c r="B15" s="71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35"/>
      <c r="S15" s="10"/>
      <c r="T15" s="10"/>
      <c r="U15" s="10"/>
      <c r="V15" s="10"/>
      <c r="W15" s="10"/>
      <c r="X15" s="10"/>
      <c r="Y15" s="10"/>
    </row>
    <row r="16" spans="1:29" x14ac:dyDescent="0.25">
      <c r="A16" s="24" t="str">
        <f>IF($C$16&lt;&gt;"","S1","")</f>
        <v/>
      </c>
      <c r="B16" s="14"/>
      <c r="C16" s="69" t="str">
        <f>IF(OR($D$11="",$D$12="",$N$8="&gt; 35 mph and ≤ 45 mph",$N$8="",E8=""),"",$D$11)</f>
        <v/>
      </c>
      <c r="D16" s="69"/>
      <c r="E16" s="69" t="str">
        <f>IF($D$12="","",IF(C16="","",IF(ABS($D$12-$D$11)&lt;528,$D$12,IF($D$12&gt;$D$11,C16+528,C16-528))))</f>
        <v/>
      </c>
      <c r="F16" s="69"/>
      <c r="G16" s="68" t="str">
        <f>IF(E16="","",ROUND(ABS(E16-C16),0))</f>
        <v/>
      </c>
      <c r="H16" s="68"/>
      <c r="I16" s="68"/>
      <c r="J16" s="86"/>
      <c r="K16" s="86"/>
      <c r="L16" s="86"/>
      <c r="M16" s="86"/>
      <c r="N16" s="64" t="str">
        <f>IF(V16=TRUE,"Applied Grinding",IF(OR($E$8="",$N$7="",G16="",J16=""),"",IF(OR($N$8="&gt; 35 mph and ≤ 45 mph",$E$8=""),0,IF($N$7="HMA",IF(Z16&lt;=30,1500*(G16/528),IF(Z16&lt;=39,((6500)-(166.6667)*Z16)*(G16/528),IF(Z16&lt;=75,0,IF(Z16&lt;=90,((7500)-(100)*Z16)*(G16/528),IF(G16&lt;100,1500*(G16/528),"CW"))))),IF($N$7="PCC",IF(Z16&lt;=55,1500*(G16/528),IF(Z16&lt;=63,(11812.5-187.5*Z16)*(G16/528),IF(Z16&lt;=75,0,IF(Z16&lt;=90,(7500-100*Z16)*(G16/528),IF(G16&lt;100,-1500*(G16/528),"CW"))))))))))</f>
        <v/>
      </c>
      <c r="O16" s="64"/>
      <c r="P16" s="64"/>
      <c r="Q16" s="64"/>
      <c r="R16" s="35"/>
      <c r="S16" s="10"/>
      <c r="T16" s="10" t="str">
        <f>IF(E16="","",G16*J16)</f>
        <v/>
      </c>
      <c r="U16" s="10"/>
      <c r="V16" s="15" t="b">
        <v>0</v>
      </c>
      <c r="W16" s="10"/>
      <c r="X16" s="11" t="str">
        <f>IF(OR(C16="",E16=""),"",IF(AND(ABS(D11-D12)&lt;=528,F11="",F12=""),"Done",IF(ABS(D11-D12)&lt;=528,2,"Continue-1")))</f>
        <v/>
      </c>
      <c r="Y16" s="10"/>
      <c r="Z16" s="43">
        <f>ROUND(J16,2)</f>
        <v>0</v>
      </c>
      <c r="AA16" s="2" t="str">
        <f>E$4</f>
        <v/>
      </c>
      <c r="AB16" s="2" t="str">
        <f>N$7</f>
        <v/>
      </c>
      <c r="AC16" s="2" t="str">
        <f>N$8</f>
        <v/>
      </c>
    </row>
    <row r="17" spans="1:29" x14ac:dyDescent="0.25">
      <c r="A17" s="24" t="str">
        <f>IF(OR($X16="Done",$A16=""),"",IF($X16=2,"S2",IF($X16=3,"S3","↓")))</f>
        <v/>
      </c>
      <c r="B17" s="14"/>
      <c r="C17" s="69" t="str">
        <f>IF(E16="","",IF(X16="Done","",IF(X16=2,$F$11,IF(X16=3,$H$11,E16))))</f>
        <v/>
      </c>
      <c r="D17" s="69"/>
      <c r="E17" s="69" t="str">
        <f>IF(C17="","",IF(X16="Continue-1",IF($D$12&gt;$D$11,IF(C17+528&gt;$D$12,$D$12,C17+528),IF(C17-528&lt;$D$12,$D$12,C17-528)),IF(OR(X16="Continue-2",X16=2),IF($F$12&gt;$F$11,IF(C17+528&gt;$F$12,$F$12,C17+528),IF(C17-528&lt;$F$12,$F$12,C17-528)),IF($H$12&gt;$H$11,IF(C17+528&gt;$H$12,$H$12,C17+528),IF(C17-528&lt;$H$12,$H$12,C17-528)))))</f>
        <v/>
      </c>
      <c r="F17" s="69"/>
      <c r="G17" s="68" t="str">
        <f t="shared" ref="G17:G55" si="0">IF(E17="","",ROUND(ABS(E17-C17),0))</f>
        <v/>
      </c>
      <c r="H17" s="68"/>
      <c r="I17" s="68"/>
      <c r="J17" s="65"/>
      <c r="K17" s="66"/>
      <c r="L17" s="66"/>
      <c r="M17" s="67"/>
      <c r="N17" s="64" t="str">
        <f t="shared" ref="N17:N54" si="1">IF(V17=TRUE,"Applied Grinding",IF(OR($E$8="",$N$7="",G17="",J17=""),"",IF(OR($N$8="&gt; 35 mph and ≤ 45 mph",$E$8=""),0,IF($N$7="HMA",IF(Z17&lt;=30,1500*(G17/528),IF(Z17&lt;=39,((6500)-(166.6667)*Z17)*(G17/528),IF(Z17&lt;=75,0,IF(Z17&lt;=90,((7500)-(100)*Z17)*(G17/528),IF(G17&lt;100,1500*(G17/528),"CW"))))),IF($N$7="PCC",IF(Z17&lt;=55,1500*(G17/528),IF(Z17&lt;=63,(11812.5-187.5*Z17)*(G17/528),IF(Z17&lt;=75,0,IF(Z17&lt;=90,(7500-100*Z17)*(G17/528),IF(G17&lt;100,-1500*(G17/528),"CW"))))))))))</f>
        <v/>
      </c>
      <c r="O17" s="64"/>
      <c r="P17" s="64"/>
      <c r="Q17" s="64"/>
      <c r="R17" s="35"/>
      <c r="S17" s="10"/>
      <c r="T17" s="10" t="str">
        <f t="shared" ref="T17:T55" si="2">IF(E17="","",G17*J17)</f>
        <v/>
      </c>
      <c r="U17" s="10"/>
      <c r="V17" s="16" t="b">
        <v>0</v>
      </c>
      <c r="W17" s="10"/>
      <c r="X17" s="12" t="str">
        <f>IF(C17="","",IF(OR(AND(E17=$D$12,OR($F$11="",$F$12=""),X16="Continue-1"),AND(E17=$F$12,OR($H$11="",$H$12=""),OR(X16=2,X16="Continue-2")),AND(E17=$H$12,OR(X16=3,X16="Continue-3"))),"Done",IF(AND(E17=$D$12,X16="Continue-1"),2,IF(AND(X16="Continue-1",E17=MEDIAN(E17,$D$11,$D$12)),"Continue-1",IF(AND(E17=$F$12,OR(X16=2,X16="Continue-2")),3,IF(AND(OR(X16=2,X16="Continue-2"),E17=MEDIAN(E17,$F$11,$F$12)),"Continue-2","Continue-3"))))))</f>
        <v/>
      </c>
      <c r="Y17" s="10"/>
      <c r="Z17" s="43">
        <f t="shared" ref="Z17:Z55" si="3">ROUND(J17,2)</f>
        <v>0</v>
      </c>
      <c r="AA17" s="2" t="str">
        <f t="shared" ref="AA17:AA55" si="4">E$4</f>
        <v/>
      </c>
      <c r="AB17" s="2" t="str">
        <f t="shared" ref="AB17:AB55" si="5">N$7</f>
        <v/>
      </c>
      <c r="AC17" s="2" t="str">
        <f t="shared" ref="AC17:AC55" si="6">N$8</f>
        <v/>
      </c>
    </row>
    <row r="18" spans="1:29" x14ac:dyDescent="0.25">
      <c r="A18" s="24" t="str">
        <f t="shared" ref="A18:A55" si="7">IF(OR($X17="Done",$A17=""),"",IF($X17=2,"S2",IF($X17=3,"S3","↓")))</f>
        <v/>
      </c>
      <c r="B18" s="14"/>
      <c r="C18" s="69" t="str">
        <f t="shared" ref="C18:C55" si="8">IF(E17="","",IF(X17="Done","",IF(X17=2,$F$11,IF(X17=3,$H$11,E17))))</f>
        <v/>
      </c>
      <c r="D18" s="69"/>
      <c r="E18" s="69" t="str">
        <f t="shared" ref="E18:E55" si="9">IF(C18="","",IF(X17="Continue-1",IF($D$12&gt;$D$11,IF(C18+528&gt;$D$12,$D$12,C18+528),IF(C18-528&lt;$D$12,$D$12,C18-528)),IF(OR(X17="Continue-2",X17=2),IF($F$12&gt;$F$11,IF(C18+528&gt;$F$12,$F$12,C18+528),IF(C18-528&lt;$F$12,$F$12,C18-528)),IF($H$12&gt;$H$11,IF(C18+528&gt;$H$12,$H$12,C18+528),IF(C18-528&lt;$H$12,$H$12,C18-528)))))</f>
        <v/>
      </c>
      <c r="F18" s="69"/>
      <c r="G18" s="68" t="str">
        <f t="shared" si="0"/>
        <v/>
      </c>
      <c r="H18" s="68"/>
      <c r="I18" s="68"/>
      <c r="J18" s="65"/>
      <c r="K18" s="66"/>
      <c r="L18" s="66"/>
      <c r="M18" s="67"/>
      <c r="N18" s="64" t="str">
        <f t="shared" si="1"/>
        <v/>
      </c>
      <c r="O18" s="64"/>
      <c r="P18" s="64"/>
      <c r="Q18" s="64"/>
      <c r="R18" s="35"/>
      <c r="S18" s="10"/>
      <c r="T18" s="10" t="str">
        <f t="shared" si="2"/>
        <v/>
      </c>
      <c r="U18" s="10"/>
      <c r="V18" s="16" t="b">
        <v>0</v>
      </c>
      <c r="W18" s="10"/>
      <c r="X18" s="12" t="str">
        <f t="shared" ref="X18:X55" si="10">IF(C18="","",IF(OR(AND(E18=$D$12,OR($F$11="",$F$12=""),X17="Continue-1"),AND(E18=$F$12,OR($H$11="",$H$12=""),OR(X17=2,X17="Continue-2")),AND(E18=$H$12,OR(X17=3,X17="Continue-3"))),"Done",IF(AND(E18=$D$12,X17="Continue-1"),2,IF(AND(X17="Continue-1",E18=MEDIAN(E18,$D$11,$D$12)),"Continue-1",IF(AND(E18=$F$12,OR(X17=2,X17="Continue-2")),3,IF(AND(OR(X17=2,X17="Continue-2"),E18=MEDIAN(E18,$F$11,$F$12)),"Continue-2","Continue-3"))))))</f>
        <v/>
      </c>
      <c r="Y18" s="10"/>
      <c r="Z18" s="43">
        <f t="shared" si="3"/>
        <v>0</v>
      </c>
      <c r="AA18" s="2" t="str">
        <f t="shared" si="4"/>
        <v/>
      </c>
      <c r="AB18" s="2" t="str">
        <f t="shared" si="5"/>
        <v/>
      </c>
      <c r="AC18" s="2" t="str">
        <f t="shared" si="6"/>
        <v/>
      </c>
    </row>
    <row r="19" spans="1:29" x14ac:dyDescent="0.25">
      <c r="A19" s="24" t="str">
        <f t="shared" si="7"/>
        <v/>
      </c>
      <c r="B19" s="14"/>
      <c r="C19" s="69" t="str">
        <f t="shared" si="8"/>
        <v/>
      </c>
      <c r="D19" s="69"/>
      <c r="E19" s="69" t="str">
        <f t="shared" si="9"/>
        <v/>
      </c>
      <c r="F19" s="69"/>
      <c r="G19" s="68" t="str">
        <f t="shared" si="0"/>
        <v/>
      </c>
      <c r="H19" s="68"/>
      <c r="I19" s="68"/>
      <c r="J19" s="65"/>
      <c r="K19" s="66"/>
      <c r="L19" s="66"/>
      <c r="M19" s="67"/>
      <c r="N19" s="64" t="str">
        <f t="shared" si="1"/>
        <v/>
      </c>
      <c r="O19" s="64"/>
      <c r="P19" s="64"/>
      <c r="Q19" s="64"/>
      <c r="R19" s="35"/>
      <c r="S19" s="10"/>
      <c r="T19" s="10" t="str">
        <f t="shared" si="2"/>
        <v/>
      </c>
      <c r="U19" s="10"/>
      <c r="V19" s="16" t="b">
        <v>0</v>
      </c>
      <c r="W19" s="10"/>
      <c r="X19" s="12" t="str">
        <f t="shared" si="10"/>
        <v/>
      </c>
      <c r="Y19" s="10"/>
      <c r="Z19" s="43">
        <f t="shared" si="3"/>
        <v>0</v>
      </c>
      <c r="AA19" s="2" t="str">
        <f t="shared" si="4"/>
        <v/>
      </c>
      <c r="AB19" s="2" t="str">
        <f t="shared" si="5"/>
        <v/>
      </c>
      <c r="AC19" s="2" t="str">
        <f t="shared" si="6"/>
        <v/>
      </c>
    </row>
    <row r="20" spans="1:29" x14ac:dyDescent="0.25">
      <c r="A20" s="24" t="str">
        <f t="shared" si="7"/>
        <v/>
      </c>
      <c r="B20" s="14"/>
      <c r="C20" s="69" t="str">
        <f t="shared" si="8"/>
        <v/>
      </c>
      <c r="D20" s="69"/>
      <c r="E20" s="69" t="str">
        <f t="shared" si="9"/>
        <v/>
      </c>
      <c r="F20" s="69"/>
      <c r="G20" s="68" t="str">
        <f t="shared" si="0"/>
        <v/>
      </c>
      <c r="H20" s="68"/>
      <c r="I20" s="68"/>
      <c r="J20" s="65"/>
      <c r="K20" s="66"/>
      <c r="L20" s="66"/>
      <c r="M20" s="67"/>
      <c r="N20" s="64" t="str">
        <f t="shared" si="1"/>
        <v/>
      </c>
      <c r="O20" s="64"/>
      <c r="P20" s="64"/>
      <c r="Q20" s="64"/>
      <c r="R20" s="35"/>
      <c r="S20" s="10"/>
      <c r="T20" s="10" t="str">
        <f t="shared" si="2"/>
        <v/>
      </c>
      <c r="U20" s="10"/>
      <c r="V20" s="16" t="b">
        <v>0</v>
      </c>
      <c r="W20" s="10"/>
      <c r="X20" s="12" t="str">
        <f t="shared" si="10"/>
        <v/>
      </c>
      <c r="Y20" s="10"/>
      <c r="Z20" s="43">
        <f t="shared" si="3"/>
        <v>0</v>
      </c>
      <c r="AA20" s="2" t="str">
        <f t="shared" si="4"/>
        <v/>
      </c>
      <c r="AB20" s="2" t="str">
        <f t="shared" si="5"/>
        <v/>
      </c>
      <c r="AC20" s="2" t="str">
        <f t="shared" si="6"/>
        <v/>
      </c>
    </row>
    <row r="21" spans="1:29" x14ac:dyDescent="0.25">
      <c r="A21" s="24" t="str">
        <f t="shared" si="7"/>
        <v/>
      </c>
      <c r="B21" s="14"/>
      <c r="C21" s="69" t="str">
        <f t="shared" si="8"/>
        <v/>
      </c>
      <c r="D21" s="69"/>
      <c r="E21" s="69" t="str">
        <f t="shared" si="9"/>
        <v/>
      </c>
      <c r="F21" s="69"/>
      <c r="G21" s="68" t="str">
        <f t="shared" si="0"/>
        <v/>
      </c>
      <c r="H21" s="68"/>
      <c r="I21" s="68"/>
      <c r="J21" s="65"/>
      <c r="K21" s="66"/>
      <c r="L21" s="66"/>
      <c r="M21" s="67"/>
      <c r="N21" s="64" t="str">
        <f t="shared" si="1"/>
        <v/>
      </c>
      <c r="O21" s="64"/>
      <c r="P21" s="64"/>
      <c r="Q21" s="64"/>
      <c r="R21" s="35"/>
      <c r="S21" s="10"/>
      <c r="T21" s="10" t="str">
        <f t="shared" si="2"/>
        <v/>
      </c>
      <c r="U21" s="10"/>
      <c r="V21" s="16" t="b">
        <v>0</v>
      </c>
      <c r="W21" s="10"/>
      <c r="X21" s="12" t="str">
        <f t="shared" si="10"/>
        <v/>
      </c>
      <c r="Y21" s="10"/>
      <c r="Z21" s="43">
        <f t="shared" si="3"/>
        <v>0</v>
      </c>
      <c r="AA21" s="2" t="str">
        <f t="shared" si="4"/>
        <v/>
      </c>
      <c r="AB21" s="2" t="str">
        <f t="shared" si="5"/>
        <v/>
      </c>
      <c r="AC21" s="2" t="str">
        <f t="shared" si="6"/>
        <v/>
      </c>
    </row>
    <row r="22" spans="1:29" x14ac:dyDescent="0.25">
      <c r="A22" s="24" t="str">
        <f t="shared" si="7"/>
        <v/>
      </c>
      <c r="B22" s="14"/>
      <c r="C22" s="69" t="str">
        <f t="shared" si="8"/>
        <v/>
      </c>
      <c r="D22" s="69"/>
      <c r="E22" s="69" t="str">
        <f t="shared" si="9"/>
        <v/>
      </c>
      <c r="F22" s="69"/>
      <c r="G22" s="68" t="str">
        <f t="shared" si="0"/>
        <v/>
      </c>
      <c r="H22" s="68"/>
      <c r="I22" s="68"/>
      <c r="J22" s="65"/>
      <c r="K22" s="66"/>
      <c r="L22" s="66"/>
      <c r="M22" s="67"/>
      <c r="N22" s="64" t="str">
        <f t="shared" si="1"/>
        <v/>
      </c>
      <c r="O22" s="64"/>
      <c r="P22" s="64"/>
      <c r="Q22" s="64"/>
      <c r="R22" s="35"/>
      <c r="S22" s="10"/>
      <c r="T22" s="10" t="str">
        <f t="shared" si="2"/>
        <v/>
      </c>
      <c r="U22" s="10"/>
      <c r="V22" s="16" t="b">
        <v>0</v>
      </c>
      <c r="W22" s="10"/>
      <c r="X22" s="12" t="str">
        <f t="shared" si="10"/>
        <v/>
      </c>
      <c r="Y22" s="10"/>
      <c r="Z22" s="43">
        <f t="shared" si="3"/>
        <v>0</v>
      </c>
      <c r="AA22" s="2" t="str">
        <f t="shared" si="4"/>
        <v/>
      </c>
      <c r="AB22" s="2" t="str">
        <f t="shared" si="5"/>
        <v/>
      </c>
      <c r="AC22" s="2" t="str">
        <f t="shared" si="6"/>
        <v/>
      </c>
    </row>
    <row r="23" spans="1:29" x14ac:dyDescent="0.25">
      <c r="A23" s="24" t="str">
        <f t="shared" si="7"/>
        <v/>
      </c>
      <c r="B23" s="14"/>
      <c r="C23" s="69" t="str">
        <f t="shared" si="8"/>
        <v/>
      </c>
      <c r="D23" s="69"/>
      <c r="E23" s="69" t="str">
        <f t="shared" si="9"/>
        <v/>
      </c>
      <c r="F23" s="69"/>
      <c r="G23" s="68" t="str">
        <f t="shared" si="0"/>
        <v/>
      </c>
      <c r="H23" s="68"/>
      <c r="I23" s="68"/>
      <c r="J23" s="65"/>
      <c r="K23" s="66"/>
      <c r="L23" s="66"/>
      <c r="M23" s="67"/>
      <c r="N23" s="64" t="str">
        <f t="shared" si="1"/>
        <v/>
      </c>
      <c r="O23" s="64"/>
      <c r="P23" s="64"/>
      <c r="Q23" s="64"/>
      <c r="R23" s="35"/>
      <c r="S23" s="10"/>
      <c r="T23" s="10" t="str">
        <f t="shared" si="2"/>
        <v/>
      </c>
      <c r="U23" s="10"/>
      <c r="V23" s="16" t="b">
        <v>0</v>
      </c>
      <c r="W23" s="10"/>
      <c r="X23" s="12" t="str">
        <f t="shared" si="10"/>
        <v/>
      </c>
      <c r="Y23" s="10"/>
      <c r="Z23" s="43">
        <f t="shared" si="3"/>
        <v>0</v>
      </c>
      <c r="AA23" s="2" t="str">
        <f t="shared" si="4"/>
        <v/>
      </c>
      <c r="AB23" s="2" t="str">
        <f t="shared" si="5"/>
        <v/>
      </c>
      <c r="AC23" s="2" t="str">
        <f t="shared" si="6"/>
        <v/>
      </c>
    </row>
    <row r="24" spans="1:29" x14ac:dyDescent="0.25">
      <c r="A24" s="24" t="str">
        <f t="shared" si="7"/>
        <v/>
      </c>
      <c r="B24" s="14"/>
      <c r="C24" s="69" t="str">
        <f t="shared" si="8"/>
        <v/>
      </c>
      <c r="D24" s="69"/>
      <c r="E24" s="69" t="str">
        <f t="shared" si="9"/>
        <v/>
      </c>
      <c r="F24" s="69"/>
      <c r="G24" s="68" t="str">
        <f t="shared" si="0"/>
        <v/>
      </c>
      <c r="H24" s="68"/>
      <c r="I24" s="68"/>
      <c r="J24" s="65"/>
      <c r="K24" s="66"/>
      <c r="L24" s="66"/>
      <c r="M24" s="67"/>
      <c r="N24" s="64" t="str">
        <f t="shared" si="1"/>
        <v/>
      </c>
      <c r="O24" s="64"/>
      <c r="P24" s="64"/>
      <c r="Q24" s="64"/>
      <c r="R24" s="35"/>
      <c r="S24" s="10"/>
      <c r="T24" s="10" t="str">
        <f t="shared" si="2"/>
        <v/>
      </c>
      <c r="U24" s="10"/>
      <c r="V24" s="16" t="b">
        <v>0</v>
      </c>
      <c r="W24" s="10"/>
      <c r="X24" s="12" t="str">
        <f t="shared" si="10"/>
        <v/>
      </c>
      <c r="Y24" s="10"/>
      <c r="Z24" s="43">
        <f t="shared" si="3"/>
        <v>0</v>
      </c>
      <c r="AA24" s="2" t="str">
        <f t="shared" si="4"/>
        <v/>
      </c>
      <c r="AB24" s="2" t="str">
        <f t="shared" si="5"/>
        <v/>
      </c>
      <c r="AC24" s="2" t="str">
        <f t="shared" si="6"/>
        <v/>
      </c>
    </row>
    <row r="25" spans="1:29" x14ac:dyDescent="0.25">
      <c r="A25" s="24" t="str">
        <f t="shared" si="7"/>
        <v/>
      </c>
      <c r="B25" s="14"/>
      <c r="C25" s="69" t="str">
        <f t="shared" si="8"/>
        <v/>
      </c>
      <c r="D25" s="69"/>
      <c r="E25" s="69" t="str">
        <f t="shared" si="9"/>
        <v/>
      </c>
      <c r="F25" s="69"/>
      <c r="G25" s="68" t="str">
        <f t="shared" si="0"/>
        <v/>
      </c>
      <c r="H25" s="68"/>
      <c r="I25" s="68"/>
      <c r="J25" s="65"/>
      <c r="K25" s="66"/>
      <c r="L25" s="66"/>
      <c r="M25" s="67"/>
      <c r="N25" s="64" t="str">
        <f t="shared" si="1"/>
        <v/>
      </c>
      <c r="O25" s="64"/>
      <c r="P25" s="64"/>
      <c r="Q25" s="64"/>
      <c r="R25" s="35"/>
      <c r="S25" s="10"/>
      <c r="T25" s="10" t="str">
        <f t="shared" si="2"/>
        <v/>
      </c>
      <c r="U25" s="10"/>
      <c r="V25" s="16" t="b">
        <v>0</v>
      </c>
      <c r="W25" s="10"/>
      <c r="X25" s="12" t="str">
        <f t="shared" si="10"/>
        <v/>
      </c>
      <c r="Y25" s="10"/>
      <c r="Z25" s="43">
        <f t="shared" si="3"/>
        <v>0</v>
      </c>
      <c r="AA25" s="2" t="str">
        <f t="shared" si="4"/>
        <v/>
      </c>
      <c r="AB25" s="2" t="str">
        <f t="shared" si="5"/>
        <v/>
      </c>
      <c r="AC25" s="2" t="str">
        <f t="shared" si="6"/>
        <v/>
      </c>
    </row>
    <row r="26" spans="1:29" x14ac:dyDescent="0.25">
      <c r="A26" s="24" t="str">
        <f t="shared" si="7"/>
        <v/>
      </c>
      <c r="B26" s="14"/>
      <c r="C26" s="69" t="str">
        <f t="shared" si="8"/>
        <v/>
      </c>
      <c r="D26" s="69"/>
      <c r="E26" s="69" t="str">
        <f t="shared" si="9"/>
        <v/>
      </c>
      <c r="F26" s="69"/>
      <c r="G26" s="68" t="str">
        <f t="shared" si="0"/>
        <v/>
      </c>
      <c r="H26" s="68"/>
      <c r="I26" s="68"/>
      <c r="J26" s="65"/>
      <c r="K26" s="66"/>
      <c r="L26" s="66"/>
      <c r="M26" s="67"/>
      <c r="N26" s="64" t="str">
        <f t="shared" si="1"/>
        <v/>
      </c>
      <c r="O26" s="64"/>
      <c r="P26" s="64"/>
      <c r="Q26" s="64"/>
      <c r="R26" s="35"/>
      <c r="S26" s="10"/>
      <c r="T26" s="10" t="str">
        <f t="shared" si="2"/>
        <v/>
      </c>
      <c r="U26" s="10"/>
      <c r="V26" s="16" t="b">
        <v>0</v>
      </c>
      <c r="W26" s="10"/>
      <c r="X26" s="12" t="str">
        <f t="shared" si="10"/>
        <v/>
      </c>
      <c r="Y26" s="10"/>
      <c r="Z26" s="43">
        <f t="shared" si="3"/>
        <v>0</v>
      </c>
      <c r="AA26" s="2" t="str">
        <f t="shared" si="4"/>
        <v/>
      </c>
      <c r="AB26" s="2" t="str">
        <f t="shared" si="5"/>
        <v/>
      </c>
      <c r="AC26" s="2" t="str">
        <f t="shared" si="6"/>
        <v/>
      </c>
    </row>
    <row r="27" spans="1:29" x14ac:dyDescent="0.25">
      <c r="A27" s="24" t="str">
        <f t="shared" si="7"/>
        <v/>
      </c>
      <c r="B27" s="14"/>
      <c r="C27" s="69" t="str">
        <f t="shared" si="8"/>
        <v/>
      </c>
      <c r="D27" s="69"/>
      <c r="E27" s="69" t="str">
        <f t="shared" si="9"/>
        <v/>
      </c>
      <c r="F27" s="69"/>
      <c r="G27" s="68" t="str">
        <f t="shared" si="0"/>
        <v/>
      </c>
      <c r="H27" s="68"/>
      <c r="I27" s="68"/>
      <c r="J27" s="65"/>
      <c r="K27" s="66"/>
      <c r="L27" s="66"/>
      <c r="M27" s="67"/>
      <c r="N27" s="64" t="str">
        <f t="shared" si="1"/>
        <v/>
      </c>
      <c r="O27" s="64"/>
      <c r="P27" s="64"/>
      <c r="Q27" s="64"/>
      <c r="R27" s="35"/>
      <c r="S27" s="10"/>
      <c r="T27" s="10" t="str">
        <f t="shared" si="2"/>
        <v/>
      </c>
      <c r="U27" s="10"/>
      <c r="V27" s="16" t="b">
        <v>0</v>
      </c>
      <c r="W27" s="10"/>
      <c r="X27" s="12" t="str">
        <f t="shared" si="10"/>
        <v/>
      </c>
      <c r="Y27" s="10"/>
      <c r="Z27" s="43">
        <f t="shared" si="3"/>
        <v>0</v>
      </c>
      <c r="AA27" s="2" t="str">
        <f t="shared" si="4"/>
        <v/>
      </c>
      <c r="AB27" s="2" t="str">
        <f t="shared" si="5"/>
        <v/>
      </c>
      <c r="AC27" s="2" t="str">
        <f t="shared" si="6"/>
        <v/>
      </c>
    </row>
    <row r="28" spans="1:29" x14ac:dyDescent="0.25">
      <c r="A28" s="24" t="str">
        <f t="shared" si="7"/>
        <v/>
      </c>
      <c r="B28" s="14"/>
      <c r="C28" s="69" t="str">
        <f t="shared" si="8"/>
        <v/>
      </c>
      <c r="D28" s="69"/>
      <c r="E28" s="69" t="str">
        <f t="shared" si="9"/>
        <v/>
      </c>
      <c r="F28" s="69"/>
      <c r="G28" s="68" t="str">
        <f t="shared" si="0"/>
        <v/>
      </c>
      <c r="H28" s="68"/>
      <c r="I28" s="68"/>
      <c r="J28" s="65"/>
      <c r="K28" s="66"/>
      <c r="L28" s="66"/>
      <c r="M28" s="67"/>
      <c r="N28" s="64" t="str">
        <f t="shared" si="1"/>
        <v/>
      </c>
      <c r="O28" s="64"/>
      <c r="P28" s="64"/>
      <c r="Q28" s="64"/>
      <c r="R28" s="35"/>
      <c r="S28" s="10"/>
      <c r="T28" s="10" t="str">
        <f t="shared" si="2"/>
        <v/>
      </c>
      <c r="U28" s="10"/>
      <c r="V28" s="16" t="b">
        <v>0</v>
      </c>
      <c r="W28" s="10"/>
      <c r="X28" s="12" t="str">
        <f t="shared" si="10"/>
        <v/>
      </c>
      <c r="Y28" s="10"/>
      <c r="Z28" s="43">
        <f t="shared" si="3"/>
        <v>0</v>
      </c>
      <c r="AA28" s="2" t="str">
        <f t="shared" si="4"/>
        <v/>
      </c>
      <c r="AB28" s="2" t="str">
        <f t="shared" si="5"/>
        <v/>
      </c>
      <c r="AC28" s="2" t="str">
        <f t="shared" si="6"/>
        <v/>
      </c>
    </row>
    <row r="29" spans="1:29" x14ac:dyDescent="0.25">
      <c r="A29" s="24" t="str">
        <f t="shared" si="7"/>
        <v/>
      </c>
      <c r="B29" s="14"/>
      <c r="C29" s="69" t="str">
        <f t="shared" si="8"/>
        <v/>
      </c>
      <c r="D29" s="69"/>
      <c r="E29" s="69" t="str">
        <f t="shared" si="9"/>
        <v/>
      </c>
      <c r="F29" s="69"/>
      <c r="G29" s="68" t="str">
        <f t="shared" si="0"/>
        <v/>
      </c>
      <c r="H29" s="68"/>
      <c r="I29" s="68"/>
      <c r="J29" s="65"/>
      <c r="K29" s="66"/>
      <c r="L29" s="66"/>
      <c r="M29" s="67"/>
      <c r="N29" s="64" t="str">
        <f t="shared" si="1"/>
        <v/>
      </c>
      <c r="O29" s="64"/>
      <c r="P29" s="64"/>
      <c r="Q29" s="64"/>
      <c r="R29" s="35"/>
      <c r="S29" s="10"/>
      <c r="T29" s="10" t="str">
        <f t="shared" si="2"/>
        <v/>
      </c>
      <c r="U29" s="10"/>
      <c r="V29" s="16" t="b">
        <v>0</v>
      </c>
      <c r="W29" s="10"/>
      <c r="X29" s="12" t="str">
        <f t="shared" si="10"/>
        <v/>
      </c>
      <c r="Y29" s="10"/>
      <c r="Z29" s="43">
        <f t="shared" si="3"/>
        <v>0</v>
      </c>
      <c r="AA29" s="2" t="str">
        <f t="shared" si="4"/>
        <v/>
      </c>
      <c r="AB29" s="2" t="str">
        <f t="shared" si="5"/>
        <v/>
      </c>
      <c r="AC29" s="2" t="str">
        <f t="shared" si="6"/>
        <v/>
      </c>
    </row>
    <row r="30" spans="1:29" x14ac:dyDescent="0.25">
      <c r="A30" s="24" t="str">
        <f t="shared" si="7"/>
        <v/>
      </c>
      <c r="B30" s="14"/>
      <c r="C30" s="69" t="str">
        <f t="shared" si="8"/>
        <v/>
      </c>
      <c r="D30" s="69"/>
      <c r="E30" s="69" t="str">
        <f t="shared" si="9"/>
        <v/>
      </c>
      <c r="F30" s="69"/>
      <c r="G30" s="68" t="str">
        <f t="shared" si="0"/>
        <v/>
      </c>
      <c r="H30" s="68"/>
      <c r="I30" s="68"/>
      <c r="J30" s="65"/>
      <c r="K30" s="66"/>
      <c r="L30" s="66"/>
      <c r="M30" s="67"/>
      <c r="N30" s="64" t="str">
        <f t="shared" si="1"/>
        <v/>
      </c>
      <c r="O30" s="64"/>
      <c r="P30" s="64"/>
      <c r="Q30" s="64"/>
      <c r="R30" s="35"/>
      <c r="S30" s="10"/>
      <c r="T30" s="10" t="str">
        <f t="shared" si="2"/>
        <v/>
      </c>
      <c r="U30" s="10"/>
      <c r="V30" s="16" t="b">
        <v>0</v>
      </c>
      <c r="W30" s="10"/>
      <c r="X30" s="12" t="str">
        <f t="shared" si="10"/>
        <v/>
      </c>
      <c r="Y30" s="10"/>
      <c r="Z30" s="43">
        <f t="shared" si="3"/>
        <v>0</v>
      </c>
      <c r="AA30" s="2" t="str">
        <f t="shared" si="4"/>
        <v/>
      </c>
      <c r="AB30" s="2" t="str">
        <f t="shared" si="5"/>
        <v/>
      </c>
      <c r="AC30" s="2" t="str">
        <f t="shared" si="6"/>
        <v/>
      </c>
    </row>
    <row r="31" spans="1:29" x14ac:dyDescent="0.25">
      <c r="A31" s="24" t="str">
        <f t="shared" si="7"/>
        <v/>
      </c>
      <c r="B31" s="14"/>
      <c r="C31" s="69" t="str">
        <f t="shared" si="8"/>
        <v/>
      </c>
      <c r="D31" s="69"/>
      <c r="E31" s="69" t="str">
        <f t="shared" si="9"/>
        <v/>
      </c>
      <c r="F31" s="69"/>
      <c r="G31" s="68" t="str">
        <f t="shared" si="0"/>
        <v/>
      </c>
      <c r="H31" s="68"/>
      <c r="I31" s="68"/>
      <c r="J31" s="65"/>
      <c r="K31" s="66"/>
      <c r="L31" s="66"/>
      <c r="M31" s="67"/>
      <c r="N31" s="64" t="str">
        <f t="shared" si="1"/>
        <v/>
      </c>
      <c r="O31" s="64"/>
      <c r="P31" s="64"/>
      <c r="Q31" s="64"/>
      <c r="R31" s="35"/>
      <c r="S31" s="10"/>
      <c r="T31" s="10" t="str">
        <f t="shared" si="2"/>
        <v/>
      </c>
      <c r="U31" s="10"/>
      <c r="V31" s="16" t="b">
        <v>0</v>
      </c>
      <c r="W31" s="10"/>
      <c r="X31" s="12" t="str">
        <f t="shared" si="10"/>
        <v/>
      </c>
      <c r="Y31" s="10"/>
      <c r="Z31" s="43">
        <f t="shared" si="3"/>
        <v>0</v>
      </c>
      <c r="AA31" s="2" t="str">
        <f t="shared" si="4"/>
        <v/>
      </c>
      <c r="AB31" s="2" t="str">
        <f t="shared" si="5"/>
        <v/>
      </c>
      <c r="AC31" s="2" t="str">
        <f t="shared" si="6"/>
        <v/>
      </c>
    </row>
    <row r="32" spans="1:29" x14ac:dyDescent="0.25">
      <c r="A32" s="24" t="str">
        <f t="shared" si="7"/>
        <v/>
      </c>
      <c r="B32" s="14"/>
      <c r="C32" s="69" t="str">
        <f t="shared" si="8"/>
        <v/>
      </c>
      <c r="D32" s="69"/>
      <c r="E32" s="69" t="str">
        <f t="shared" si="9"/>
        <v/>
      </c>
      <c r="F32" s="69"/>
      <c r="G32" s="68" t="str">
        <f t="shared" si="0"/>
        <v/>
      </c>
      <c r="H32" s="68"/>
      <c r="I32" s="68"/>
      <c r="J32" s="65"/>
      <c r="K32" s="66"/>
      <c r="L32" s="66"/>
      <c r="M32" s="67"/>
      <c r="N32" s="64" t="str">
        <f t="shared" si="1"/>
        <v/>
      </c>
      <c r="O32" s="64"/>
      <c r="P32" s="64"/>
      <c r="Q32" s="64"/>
      <c r="R32" s="35"/>
      <c r="S32" s="10"/>
      <c r="T32" s="10" t="str">
        <f t="shared" si="2"/>
        <v/>
      </c>
      <c r="U32" s="10"/>
      <c r="V32" s="16" t="b">
        <v>0</v>
      </c>
      <c r="W32" s="10"/>
      <c r="X32" s="12" t="str">
        <f t="shared" si="10"/>
        <v/>
      </c>
      <c r="Y32" s="10"/>
      <c r="Z32" s="43">
        <f t="shared" si="3"/>
        <v>0</v>
      </c>
      <c r="AA32" s="2" t="str">
        <f t="shared" si="4"/>
        <v/>
      </c>
      <c r="AB32" s="2" t="str">
        <f t="shared" si="5"/>
        <v/>
      </c>
      <c r="AC32" s="2" t="str">
        <f t="shared" si="6"/>
        <v/>
      </c>
    </row>
    <row r="33" spans="1:31" x14ac:dyDescent="0.25">
      <c r="A33" s="24" t="str">
        <f t="shared" si="7"/>
        <v/>
      </c>
      <c r="B33" s="14"/>
      <c r="C33" s="69" t="str">
        <f t="shared" si="8"/>
        <v/>
      </c>
      <c r="D33" s="69"/>
      <c r="E33" s="69" t="str">
        <f t="shared" si="9"/>
        <v/>
      </c>
      <c r="F33" s="69"/>
      <c r="G33" s="68" t="str">
        <f t="shared" si="0"/>
        <v/>
      </c>
      <c r="H33" s="68"/>
      <c r="I33" s="68"/>
      <c r="J33" s="65"/>
      <c r="K33" s="66"/>
      <c r="L33" s="66"/>
      <c r="M33" s="67"/>
      <c r="N33" s="64" t="str">
        <f t="shared" si="1"/>
        <v/>
      </c>
      <c r="O33" s="64"/>
      <c r="P33" s="64"/>
      <c r="Q33" s="64"/>
      <c r="R33" s="35"/>
      <c r="S33" s="10"/>
      <c r="T33" s="10" t="str">
        <f t="shared" si="2"/>
        <v/>
      </c>
      <c r="U33" s="10"/>
      <c r="V33" s="16" t="b">
        <v>0</v>
      </c>
      <c r="W33" s="10"/>
      <c r="X33" s="12" t="str">
        <f t="shared" si="10"/>
        <v/>
      </c>
      <c r="Y33" s="10"/>
      <c r="Z33" s="43">
        <f t="shared" si="3"/>
        <v>0</v>
      </c>
      <c r="AA33" s="2" t="str">
        <f t="shared" si="4"/>
        <v/>
      </c>
      <c r="AB33" s="2" t="str">
        <f t="shared" si="5"/>
        <v/>
      </c>
      <c r="AC33" s="2" t="str">
        <f t="shared" si="6"/>
        <v/>
      </c>
    </row>
    <row r="34" spans="1:31" x14ac:dyDescent="0.25">
      <c r="A34" s="24" t="str">
        <f t="shared" si="7"/>
        <v/>
      </c>
      <c r="B34" s="14"/>
      <c r="C34" s="69" t="str">
        <f t="shared" si="8"/>
        <v/>
      </c>
      <c r="D34" s="69"/>
      <c r="E34" s="69" t="str">
        <f t="shared" si="9"/>
        <v/>
      </c>
      <c r="F34" s="69"/>
      <c r="G34" s="68" t="str">
        <f t="shared" si="0"/>
        <v/>
      </c>
      <c r="H34" s="68"/>
      <c r="I34" s="68"/>
      <c r="J34" s="65"/>
      <c r="K34" s="66"/>
      <c r="L34" s="66"/>
      <c r="M34" s="67"/>
      <c r="N34" s="64" t="str">
        <f t="shared" si="1"/>
        <v/>
      </c>
      <c r="O34" s="64"/>
      <c r="P34" s="64"/>
      <c r="Q34" s="64"/>
      <c r="R34" s="35"/>
      <c r="S34" s="10"/>
      <c r="T34" s="10" t="str">
        <f t="shared" si="2"/>
        <v/>
      </c>
      <c r="U34" s="10"/>
      <c r="V34" s="16" t="b">
        <v>0</v>
      </c>
      <c r="W34" s="10"/>
      <c r="X34" s="12" t="str">
        <f t="shared" si="10"/>
        <v/>
      </c>
      <c r="Y34" s="10"/>
      <c r="Z34" s="43">
        <f t="shared" si="3"/>
        <v>0</v>
      </c>
      <c r="AA34" s="2" t="str">
        <f t="shared" si="4"/>
        <v/>
      </c>
      <c r="AB34" s="2" t="str">
        <f t="shared" si="5"/>
        <v/>
      </c>
      <c r="AC34" s="2" t="str">
        <f t="shared" si="6"/>
        <v/>
      </c>
    </row>
    <row r="35" spans="1:31" x14ac:dyDescent="0.25">
      <c r="A35" s="24" t="str">
        <f t="shared" si="7"/>
        <v/>
      </c>
      <c r="B35" s="14"/>
      <c r="C35" s="69" t="str">
        <f t="shared" si="8"/>
        <v/>
      </c>
      <c r="D35" s="69"/>
      <c r="E35" s="69" t="str">
        <f t="shared" si="9"/>
        <v/>
      </c>
      <c r="F35" s="69"/>
      <c r="G35" s="68" t="str">
        <f t="shared" si="0"/>
        <v/>
      </c>
      <c r="H35" s="68"/>
      <c r="I35" s="68"/>
      <c r="J35" s="65"/>
      <c r="K35" s="66"/>
      <c r="L35" s="66"/>
      <c r="M35" s="67"/>
      <c r="N35" s="64" t="str">
        <f t="shared" si="1"/>
        <v/>
      </c>
      <c r="O35" s="64"/>
      <c r="P35" s="64"/>
      <c r="Q35" s="64"/>
      <c r="R35" s="35"/>
      <c r="S35" s="10"/>
      <c r="T35" s="10" t="str">
        <f t="shared" si="2"/>
        <v/>
      </c>
      <c r="U35" s="10"/>
      <c r="V35" s="16" t="b">
        <v>0</v>
      </c>
      <c r="W35" s="10"/>
      <c r="X35" s="12" t="str">
        <f t="shared" si="10"/>
        <v/>
      </c>
      <c r="Y35" s="10"/>
      <c r="Z35" s="43">
        <f t="shared" si="3"/>
        <v>0</v>
      </c>
      <c r="AA35" s="2" t="str">
        <f t="shared" si="4"/>
        <v/>
      </c>
      <c r="AB35" s="2" t="str">
        <f t="shared" si="5"/>
        <v/>
      </c>
      <c r="AC35" s="2" t="str">
        <f t="shared" si="6"/>
        <v/>
      </c>
    </row>
    <row r="36" spans="1:31" x14ac:dyDescent="0.25">
      <c r="A36" s="24" t="str">
        <f t="shared" si="7"/>
        <v/>
      </c>
      <c r="B36" s="14"/>
      <c r="C36" s="69" t="str">
        <f t="shared" si="8"/>
        <v/>
      </c>
      <c r="D36" s="69"/>
      <c r="E36" s="69" t="str">
        <f t="shared" si="9"/>
        <v/>
      </c>
      <c r="F36" s="69"/>
      <c r="G36" s="68" t="str">
        <f t="shared" si="0"/>
        <v/>
      </c>
      <c r="H36" s="68"/>
      <c r="I36" s="68"/>
      <c r="J36" s="65"/>
      <c r="K36" s="66"/>
      <c r="L36" s="66"/>
      <c r="M36" s="67"/>
      <c r="N36" s="64" t="str">
        <f t="shared" si="1"/>
        <v/>
      </c>
      <c r="O36" s="64"/>
      <c r="P36" s="64"/>
      <c r="Q36" s="64"/>
      <c r="R36" s="35"/>
      <c r="S36" s="10"/>
      <c r="T36" s="10" t="str">
        <f t="shared" si="2"/>
        <v/>
      </c>
      <c r="U36" s="10"/>
      <c r="V36" s="16" t="b">
        <v>0</v>
      </c>
      <c r="W36" s="10"/>
      <c r="X36" s="12" t="str">
        <f t="shared" si="10"/>
        <v/>
      </c>
      <c r="Y36" s="10"/>
      <c r="Z36" s="43">
        <f t="shared" si="3"/>
        <v>0</v>
      </c>
      <c r="AA36" s="2" t="str">
        <f t="shared" si="4"/>
        <v/>
      </c>
      <c r="AB36" s="2" t="str">
        <f t="shared" si="5"/>
        <v/>
      </c>
      <c r="AC36" s="2" t="str">
        <f t="shared" si="6"/>
        <v/>
      </c>
    </row>
    <row r="37" spans="1:31" x14ac:dyDescent="0.25">
      <c r="A37" s="24" t="str">
        <f t="shared" si="7"/>
        <v/>
      </c>
      <c r="B37" s="14"/>
      <c r="C37" s="69" t="str">
        <f t="shared" si="8"/>
        <v/>
      </c>
      <c r="D37" s="69"/>
      <c r="E37" s="69" t="str">
        <f t="shared" si="9"/>
        <v/>
      </c>
      <c r="F37" s="69"/>
      <c r="G37" s="68" t="str">
        <f t="shared" si="0"/>
        <v/>
      </c>
      <c r="H37" s="68"/>
      <c r="I37" s="68"/>
      <c r="J37" s="65"/>
      <c r="K37" s="66"/>
      <c r="L37" s="66"/>
      <c r="M37" s="67"/>
      <c r="N37" s="64" t="str">
        <f t="shared" si="1"/>
        <v/>
      </c>
      <c r="O37" s="64"/>
      <c r="P37" s="64"/>
      <c r="Q37" s="64"/>
      <c r="R37" s="35"/>
      <c r="S37" s="10"/>
      <c r="T37" s="10" t="str">
        <f t="shared" si="2"/>
        <v/>
      </c>
      <c r="U37" s="10"/>
      <c r="V37" s="16" t="b">
        <v>0</v>
      </c>
      <c r="W37" s="10"/>
      <c r="X37" s="12" t="str">
        <f t="shared" si="10"/>
        <v/>
      </c>
      <c r="Y37" s="10"/>
      <c r="Z37" s="43">
        <f t="shared" si="3"/>
        <v>0</v>
      </c>
      <c r="AA37" s="2" t="str">
        <f t="shared" si="4"/>
        <v/>
      </c>
      <c r="AB37" s="2" t="str">
        <f t="shared" si="5"/>
        <v/>
      </c>
      <c r="AC37" s="2" t="str">
        <f t="shared" si="6"/>
        <v/>
      </c>
    </row>
    <row r="38" spans="1:31" x14ac:dyDescent="0.25">
      <c r="A38" s="24" t="str">
        <f t="shared" si="7"/>
        <v/>
      </c>
      <c r="B38" s="14"/>
      <c r="C38" s="69" t="str">
        <f t="shared" si="8"/>
        <v/>
      </c>
      <c r="D38" s="69"/>
      <c r="E38" s="69" t="str">
        <f t="shared" si="9"/>
        <v/>
      </c>
      <c r="F38" s="69"/>
      <c r="G38" s="68" t="str">
        <f t="shared" si="0"/>
        <v/>
      </c>
      <c r="H38" s="68"/>
      <c r="I38" s="68"/>
      <c r="J38" s="65"/>
      <c r="K38" s="66"/>
      <c r="L38" s="66"/>
      <c r="M38" s="67"/>
      <c r="N38" s="64" t="str">
        <f t="shared" si="1"/>
        <v/>
      </c>
      <c r="O38" s="64"/>
      <c r="P38" s="64"/>
      <c r="Q38" s="64"/>
      <c r="R38" s="35"/>
      <c r="S38" s="10"/>
      <c r="T38" s="10" t="str">
        <f t="shared" si="2"/>
        <v/>
      </c>
      <c r="U38" s="10"/>
      <c r="V38" s="16" t="b">
        <v>0</v>
      </c>
      <c r="W38" s="10"/>
      <c r="X38" s="12" t="str">
        <f t="shared" si="10"/>
        <v/>
      </c>
      <c r="Y38" s="10"/>
      <c r="Z38" s="43">
        <f t="shared" si="3"/>
        <v>0</v>
      </c>
      <c r="AA38" s="2" t="str">
        <f t="shared" si="4"/>
        <v/>
      </c>
      <c r="AB38" s="2" t="str">
        <f t="shared" si="5"/>
        <v/>
      </c>
      <c r="AC38" s="2" t="str">
        <f t="shared" si="6"/>
        <v/>
      </c>
    </row>
    <row r="39" spans="1:31" x14ac:dyDescent="0.25">
      <c r="A39" s="24" t="str">
        <f t="shared" si="7"/>
        <v/>
      </c>
      <c r="B39" s="14"/>
      <c r="C39" s="69" t="str">
        <f t="shared" si="8"/>
        <v/>
      </c>
      <c r="D39" s="69"/>
      <c r="E39" s="69" t="str">
        <f t="shared" si="9"/>
        <v/>
      </c>
      <c r="F39" s="69"/>
      <c r="G39" s="68" t="str">
        <f t="shared" si="0"/>
        <v/>
      </c>
      <c r="H39" s="68"/>
      <c r="I39" s="68"/>
      <c r="J39" s="65"/>
      <c r="K39" s="66"/>
      <c r="L39" s="66"/>
      <c r="M39" s="67"/>
      <c r="N39" s="64" t="str">
        <f t="shared" si="1"/>
        <v/>
      </c>
      <c r="O39" s="64"/>
      <c r="P39" s="64"/>
      <c r="Q39" s="64"/>
      <c r="R39" s="35"/>
      <c r="S39" s="10"/>
      <c r="T39" s="10" t="str">
        <f t="shared" si="2"/>
        <v/>
      </c>
      <c r="U39" s="10"/>
      <c r="V39" s="16" t="b">
        <v>0</v>
      </c>
      <c r="W39" s="10"/>
      <c r="X39" s="12" t="str">
        <f t="shared" si="10"/>
        <v/>
      </c>
      <c r="Y39" s="10"/>
      <c r="Z39" s="43">
        <f t="shared" si="3"/>
        <v>0</v>
      </c>
      <c r="AA39" s="2" t="str">
        <f t="shared" si="4"/>
        <v/>
      </c>
      <c r="AB39" s="2" t="str">
        <f t="shared" si="5"/>
        <v/>
      </c>
      <c r="AC39" s="2" t="str">
        <f t="shared" si="6"/>
        <v/>
      </c>
    </row>
    <row r="40" spans="1:31" x14ac:dyDescent="0.25">
      <c r="A40" s="24" t="str">
        <f t="shared" si="7"/>
        <v/>
      </c>
      <c r="B40" s="14"/>
      <c r="C40" s="69" t="str">
        <f t="shared" si="8"/>
        <v/>
      </c>
      <c r="D40" s="69"/>
      <c r="E40" s="69" t="str">
        <f t="shared" si="9"/>
        <v/>
      </c>
      <c r="F40" s="69"/>
      <c r="G40" s="68" t="str">
        <f t="shared" si="0"/>
        <v/>
      </c>
      <c r="H40" s="68"/>
      <c r="I40" s="68"/>
      <c r="J40" s="65"/>
      <c r="K40" s="66"/>
      <c r="L40" s="66"/>
      <c r="M40" s="67"/>
      <c r="N40" s="64" t="str">
        <f t="shared" si="1"/>
        <v/>
      </c>
      <c r="O40" s="64"/>
      <c r="P40" s="64"/>
      <c r="Q40" s="64"/>
      <c r="R40" s="35"/>
      <c r="S40" s="10"/>
      <c r="T40" s="10" t="str">
        <f t="shared" si="2"/>
        <v/>
      </c>
      <c r="U40" s="10"/>
      <c r="V40" s="16" t="b">
        <v>0</v>
      </c>
      <c r="W40" s="10"/>
      <c r="X40" s="12" t="str">
        <f t="shared" si="10"/>
        <v/>
      </c>
      <c r="Y40" s="10"/>
      <c r="Z40" s="43">
        <f t="shared" si="3"/>
        <v>0</v>
      </c>
      <c r="AA40" s="2" t="str">
        <f t="shared" si="4"/>
        <v/>
      </c>
      <c r="AB40" s="2" t="str">
        <f t="shared" si="5"/>
        <v/>
      </c>
      <c r="AC40" s="2" t="str">
        <f t="shared" si="6"/>
        <v/>
      </c>
    </row>
    <row r="41" spans="1:31" x14ac:dyDescent="0.25">
      <c r="A41" s="24" t="str">
        <f t="shared" si="7"/>
        <v/>
      </c>
      <c r="B41" s="14"/>
      <c r="C41" s="69" t="str">
        <f t="shared" si="8"/>
        <v/>
      </c>
      <c r="D41" s="69"/>
      <c r="E41" s="69" t="str">
        <f t="shared" si="9"/>
        <v/>
      </c>
      <c r="F41" s="69"/>
      <c r="G41" s="68" t="str">
        <f t="shared" si="0"/>
        <v/>
      </c>
      <c r="H41" s="68"/>
      <c r="I41" s="68"/>
      <c r="J41" s="65"/>
      <c r="K41" s="66"/>
      <c r="L41" s="66"/>
      <c r="M41" s="67"/>
      <c r="N41" s="64" t="str">
        <f t="shared" si="1"/>
        <v/>
      </c>
      <c r="O41" s="64"/>
      <c r="P41" s="64"/>
      <c r="Q41" s="64"/>
      <c r="R41" s="35"/>
      <c r="S41" s="10"/>
      <c r="T41" s="10" t="str">
        <f t="shared" si="2"/>
        <v/>
      </c>
      <c r="U41" s="10"/>
      <c r="V41" s="16" t="b">
        <v>0</v>
      </c>
      <c r="W41" s="10"/>
      <c r="X41" s="12" t="str">
        <f t="shared" si="10"/>
        <v/>
      </c>
      <c r="Y41" s="10"/>
      <c r="Z41" s="43">
        <f t="shared" si="3"/>
        <v>0</v>
      </c>
      <c r="AA41" s="2" t="str">
        <f t="shared" si="4"/>
        <v/>
      </c>
      <c r="AB41" s="2" t="str">
        <f t="shared" si="5"/>
        <v/>
      </c>
      <c r="AC41" s="2" t="str">
        <f t="shared" si="6"/>
        <v/>
      </c>
    </row>
    <row r="42" spans="1:31" x14ac:dyDescent="0.25">
      <c r="A42" s="24" t="str">
        <f t="shared" si="7"/>
        <v/>
      </c>
      <c r="B42" s="14"/>
      <c r="C42" s="69" t="str">
        <f t="shared" si="8"/>
        <v/>
      </c>
      <c r="D42" s="69"/>
      <c r="E42" s="69" t="str">
        <f t="shared" si="9"/>
        <v/>
      </c>
      <c r="F42" s="69"/>
      <c r="G42" s="68" t="str">
        <f t="shared" si="0"/>
        <v/>
      </c>
      <c r="H42" s="68"/>
      <c r="I42" s="68"/>
      <c r="J42" s="65"/>
      <c r="K42" s="66"/>
      <c r="L42" s="66"/>
      <c r="M42" s="67"/>
      <c r="N42" s="64" t="str">
        <f t="shared" si="1"/>
        <v/>
      </c>
      <c r="O42" s="64"/>
      <c r="P42" s="64"/>
      <c r="Q42" s="64"/>
      <c r="R42" s="35"/>
      <c r="S42" s="10"/>
      <c r="T42" s="10" t="str">
        <f t="shared" si="2"/>
        <v/>
      </c>
      <c r="U42" s="10"/>
      <c r="V42" s="16" t="b">
        <v>0</v>
      </c>
      <c r="W42" s="10"/>
      <c r="X42" s="12" t="str">
        <f t="shared" si="10"/>
        <v/>
      </c>
      <c r="Y42" s="10"/>
      <c r="Z42" s="43">
        <f t="shared" si="3"/>
        <v>0</v>
      </c>
      <c r="AA42" s="2" t="str">
        <f t="shared" si="4"/>
        <v/>
      </c>
      <c r="AB42" s="2" t="str">
        <f t="shared" si="5"/>
        <v/>
      </c>
      <c r="AC42" s="2" t="str">
        <f t="shared" si="6"/>
        <v/>
      </c>
    </row>
    <row r="43" spans="1:31" x14ac:dyDescent="0.25">
      <c r="A43" s="24" t="str">
        <f t="shared" si="7"/>
        <v/>
      </c>
      <c r="B43" s="14"/>
      <c r="C43" s="69" t="str">
        <f t="shared" si="8"/>
        <v/>
      </c>
      <c r="D43" s="69"/>
      <c r="E43" s="69" t="str">
        <f t="shared" si="9"/>
        <v/>
      </c>
      <c r="F43" s="69"/>
      <c r="G43" s="68" t="str">
        <f t="shared" si="0"/>
        <v/>
      </c>
      <c r="H43" s="68"/>
      <c r="I43" s="68"/>
      <c r="J43" s="65"/>
      <c r="K43" s="66"/>
      <c r="L43" s="66"/>
      <c r="M43" s="67"/>
      <c r="N43" s="64" t="str">
        <f t="shared" si="1"/>
        <v/>
      </c>
      <c r="O43" s="64"/>
      <c r="P43" s="64"/>
      <c r="Q43" s="64"/>
      <c r="R43" s="35"/>
      <c r="S43" s="10"/>
      <c r="T43" s="10" t="str">
        <f t="shared" si="2"/>
        <v/>
      </c>
      <c r="U43" s="10"/>
      <c r="V43" s="16" t="b">
        <v>0</v>
      </c>
      <c r="W43" s="10"/>
      <c r="X43" s="12" t="str">
        <f t="shared" si="10"/>
        <v/>
      </c>
      <c r="Y43" s="10"/>
      <c r="Z43" s="43">
        <f t="shared" si="3"/>
        <v>0</v>
      </c>
      <c r="AA43" s="2" t="str">
        <f t="shared" si="4"/>
        <v/>
      </c>
      <c r="AB43" s="2" t="str">
        <f t="shared" si="5"/>
        <v/>
      </c>
      <c r="AC43" s="2" t="str">
        <f t="shared" si="6"/>
        <v/>
      </c>
    </row>
    <row r="44" spans="1:31" x14ac:dyDescent="0.25">
      <c r="A44" s="24" t="str">
        <f t="shared" si="7"/>
        <v/>
      </c>
      <c r="B44" s="14"/>
      <c r="C44" s="69" t="str">
        <f t="shared" si="8"/>
        <v/>
      </c>
      <c r="D44" s="69"/>
      <c r="E44" s="69" t="str">
        <f t="shared" si="9"/>
        <v/>
      </c>
      <c r="F44" s="69"/>
      <c r="G44" s="68" t="str">
        <f t="shared" si="0"/>
        <v/>
      </c>
      <c r="H44" s="68"/>
      <c r="I44" s="68"/>
      <c r="J44" s="65"/>
      <c r="K44" s="66"/>
      <c r="L44" s="66"/>
      <c r="M44" s="67"/>
      <c r="N44" s="64" t="str">
        <f t="shared" si="1"/>
        <v/>
      </c>
      <c r="O44" s="64"/>
      <c r="P44" s="64"/>
      <c r="Q44" s="64"/>
      <c r="R44" s="35"/>
      <c r="S44" s="10"/>
      <c r="T44" s="10" t="str">
        <f t="shared" si="2"/>
        <v/>
      </c>
      <c r="U44" s="10"/>
      <c r="V44" s="16" t="b">
        <v>0</v>
      </c>
      <c r="W44" s="10"/>
      <c r="X44" s="12" t="str">
        <f t="shared" si="10"/>
        <v/>
      </c>
      <c r="Y44" s="10"/>
      <c r="Z44" s="43">
        <f t="shared" si="3"/>
        <v>0</v>
      </c>
      <c r="AA44" s="31" t="str">
        <f t="shared" si="4"/>
        <v/>
      </c>
      <c r="AB44" s="31" t="str">
        <f t="shared" si="5"/>
        <v/>
      </c>
      <c r="AC44" s="31" t="str">
        <f t="shared" si="6"/>
        <v/>
      </c>
      <c r="AD44" s="31"/>
      <c r="AE44" s="31"/>
    </row>
    <row r="45" spans="1:31" x14ac:dyDescent="0.25">
      <c r="A45" s="24" t="str">
        <f t="shared" si="7"/>
        <v/>
      </c>
      <c r="B45" s="14"/>
      <c r="C45" s="69" t="str">
        <f t="shared" si="8"/>
        <v/>
      </c>
      <c r="D45" s="69"/>
      <c r="E45" s="69" t="str">
        <f t="shared" si="9"/>
        <v/>
      </c>
      <c r="F45" s="69"/>
      <c r="G45" s="68" t="str">
        <f t="shared" si="0"/>
        <v/>
      </c>
      <c r="H45" s="68"/>
      <c r="I45" s="68"/>
      <c r="J45" s="65"/>
      <c r="K45" s="66"/>
      <c r="L45" s="66"/>
      <c r="M45" s="67"/>
      <c r="N45" s="64" t="str">
        <f t="shared" si="1"/>
        <v/>
      </c>
      <c r="O45" s="64"/>
      <c r="P45" s="64"/>
      <c r="Q45" s="64"/>
      <c r="R45" s="35"/>
      <c r="S45" s="10"/>
      <c r="T45" s="10" t="str">
        <f t="shared" si="2"/>
        <v/>
      </c>
      <c r="U45" s="10"/>
      <c r="V45" s="16" t="b">
        <v>0</v>
      </c>
      <c r="W45" s="10"/>
      <c r="X45" s="12" t="str">
        <f t="shared" si="10"/>
        <v/>
      </c>
      <c r="Y45" s="10"/>
      <c r="Z45" s="43">
        <f t="shared" si="3"/>
        <v>0</v>
      </c>
      <c r="AA45" s="31" t="str">
        <f t="shared" si="4"/>
        <v/>
      </c>
      <c r="AB45" s="31" t="str">
        <f t="shared" si="5"/>
        <v/>
      </c>
      <c r="AC45" s="31" t="str">
        <f t="shared" si="6"/>
        <v/>
      </c>
      <c r="AD45" s="31"/>
      <c r="AE45" s="31"/>
    </row>
    <row r="46" spans="1:31" x14ac:dyDescent="0.25">
      <c r="A46" s="24" t="str">
        <f t="shared" si="7"/>
        <v/>
      </c>
      <c r="B46" s="14"/>
      <c r="C46" s="69" t="str">
        <f t="shared" si="8"/>
        <v/>
      </c>
      <c r="D46" s="69"/>
      <c r="E46" s="69" t="str">
        <f t="shared" si="9"/>
        <v/>
      </c>
      <c r="F46" s="69"/>
      <c r="G46" s="68" t="str">
        <f t="shared" si="0"/>
        <v/>
      </c>
      <c r="H46" s="68"/>
      <c r="I46" s="68"/>
      <c r="J46" s="65"/>
      <c r="K46" s="66"/>
      <c r="L46" s="66"/>
      <c r="M46" s="67"/>
      <c r="N46" s="64" t="str">
        <f t="shared" si="1"/>
        <v/>
      </c>
      <c r="O46" s="64"/>
      <c r="P46" s="64"/>
      <c r="Q46" s="64"/>
      <c r="R46" s="35"/>
      <c r="S46" s="10"/>
      <c r="T46" s="10" t="str">
        <f t="shared" si="2"/>
        <v/>
      </c>
      <c r="U46" s="10"/>
      <c r="V46" s="16" t="b">
        <v>0</v>
      </c>
      <c r="W46" s="10"/>
      <c r="X46" s="12" t="str">
        <f t="shared" si="10"/>
        <v/>
      </c>
      <c r="Y46" s="10"/>
      <c r="Z46" s="43">
        <f t="shared" si="3"/>
        <v>0</v>
      </c>
      <c r="AA46" s="31" t="str">
        <f t="shared" si="4"/>
        <v/>
      </c>
      <c r="AB46" s="31" t="str">
        <f t="shared" si="5"/>
        <v/>
      </c>
      <c r="AC46" s="31" t="str">
        <f t="shared" si="6"/>
        <v/>
      </c>
      <c r="AD46" s="31"/>
      <c r="AE46" s="31"/>
    </row>
    <row r="47" spans="1:31" x14ac:dyDescent="0.25">
      <c r="A47" s="24" t="str">
        <f t="shared" si="7"/>
        <v/>
      </c>
      <c r="B47" s="14"/>
      <c r="C47" s="69" t="str">
        <f t="shared" si="8"/>
        <v/>
      </c>
      <c r="D47" s="69"/>
      <c r="E47" s="69" t="str">
        <f t="shared" si="9"/>
        <v/>
      </c>
      <c r="F47" s="69"/>
      <c r="G47" s="68" t="str">
        <f t="shared" si="0"/>
        <v/>
      </c>
      <c r="H47" s="68"/>
      <c r="I47" s="68"/>
      <c r="J47" s="65"/>
      <c r="K47" s="66"/>
      <c r="L47" s="66"/>
      <c r="M47" s="67"/>
      <c r="N47" s="64" t="str">
        <f t="shared" si="1"/>
        <v/>
      </c>
      <c r="O47" s="64"/>
      <c r="P47" s="64"/>
      <c r="Q47" s="64"/>
      <c r="R47" s="35"/>
      <c r="S47" s="10"/>
      <c r="T47" s="10" t="str">
        <f t="shared" si="2"/>
        <v/>
      </c>
      <c r="U47" s="10"/>
      <c r="V47" s="16" t="b">
        <v>0</v>
      </c>
      <c r="W47" s="10"/>
      <c r="X47" s="12" t="str">
        <f t="shared" si="10"/>
        <v/>
      </c>
      <c r="Y47" s="10"/>
      <c r="Z47" s="43">
        <f t="shared" si="3"/>
        <v>0</v>
      </c>
      <c r="AA47" s="2" t="str">
        <f t="shared" si="4"/>
        <v/>
      </c>
      <c r="AB47" s="2" t="str">
        <f t="shared" si="5"/>
        <v/>
      </c>
      <c r="AC47" s="2" t="str">
        <f t="shared" si="6"/>
        <v/>
      </c>
    </row>
    <row r="48" spans="1:31" x14ac:dyDescent="0.25">
      <c r="A48" s="24" t="str">
        <f t="shared" si="7"/>
        <v/>
      </c>
      <c r="B48" s="14"/>
      <c r="C48" s="69" t="str">
        <f t="shared" si="8"/>
        <v/>
      </c>
      <c r="D48" s="69"/>
      <c r="E48" s="69" t="str">
        <f t="shared" si="9"/>
        <v/>
      </c>
      <c r="F48" s="69"/>
      <c r="G48" s="68" t="str">
        <f t="shared" si="0"/>
        <v/>
      </c>
      <c r="H48" s="68"/>
      <c r="I48" s="68"/>
      <c r="J48" s="65"/>
      <c r="K48" s="66"/>
      <c r="L48" s="66"/>
      <c r="M48" s="67"/>
      <c r="N48" s="64" t="str">
        <f t="shared" si="1"/>
        <v/>
      </c>
      <c r="O48" s="64"/>
      <c r="P48" s="64"/>
      <c r="Q48" s="64"/>
      <c r="R48" s="35"/>
      <c r="S48" s="10"/>
      <c r="T48" s="10" t="str">
        <f t="shared" si="2"/>
        <v/>
      </c>
      <c r="U48" s="10"/>
      <c r="V48" s="16" t="b">
        <v>0</v>
      </c>
      <c r="W48" s="10"/>
      <c r="X48" s="12" t="str">
        <f t="shared" si="10"/>
        <v/>
      </c>
      <c r="Y48" s="10"/>
      <c r="Z48" s="43">
        <f t="shared" si="3"/>
        <v>0</v>
      </c>
      <c r="AA48" s="2" t="str">
        <f t="shared" si="4"/>
        <v/>
      </c>
      <c r="AB48" s="2" t="str">
        <f t="shared" si="5"/>
        <v/>
      </c>
      <c r="AC48" s="2" t="str">
        <f t="shared" si="6"/>
        <v/>
      </c>
    </row>
    <row r="49" spans="1:31" x14ac:dyDescent="0.25">
      <c r="A49" s="24" t="str">
        <f t="shared" si="7"/>
        <v/>
      </c>
      <c r="B49" s="14"/>
      <c r="C49" s="69" t="str">
        <f t="shared" si="8"/>
        <v/>
      </c>
      <c r="D49" s="69"/>
      <c r="E49" s="69" t="str">
        <f t="shared" si="9"/>
        <v/>
      </c>
      <c r="F49" s="69"/>
      <c r="G49" s="68" t="str">
        <f t="shared" si="0"/>
        <v/>
      </c>
      <c r="H49" s="68"/>
      <c r="I49" s="68"/>
      <c r="J49" s="65"/>
      <c r="K49" s="66"/>
      <c r="L49" s="66"/>
      <c r="M49" s="67"/>
      <c r="N49" s="64" t="str">
        <f t="shared" si="1"/>
        <v/>
      </c>
      <c r="O49" s="64"/>
      <c r="P49" s="64"/>
      <c r="Q49" s="64"/>
      <c r="R49" s="35"/>
      <c r="S49" s="10"/>
      <c r="T49" s="10" t="str">
        <f t="shared" si="2"/>
        <v/>
      </c>
      <c r="U49" s="10"/>
      <c r="V49" s="16" t="b">
        <v>0</v>
      </c>
      <c r="W49" s="10"/>
      <c r="X49" s="12" t="str">
        <f t="shared" si="10"/>
        <v/>
      </c>
      <c r="Y49" s="10"/>
      <c r="Z49" s="43">
        <f t="shared" si="3"/>
        <v>0</v>
      </c>
      <c r="AA49" s="2" t="str">
        <f t="shared" si="4"/>
        <v/>
      </c>
      <c r="AB49" s="2" t="str">
        <f t="shared" si="5"/>
        <v/>
      </c>
      <c r="AC49" s="2" t="str">
        <f t="shared" si="6"/>
        <v/>
      </c>
    </row>
    <row r="50" spans="1:31" x14ac:dyDescent="0.25">
      <c r="A50" s="24" t="str">
        <f t="shared" si="7"/>
        <v/>
      </c>
      <c r="B50" s="14"/>
      <c r="C50" s="69" t="str">
        <f t="shared" si="8"/>
        <v/>
      </c>
      <c r="D50" s="69"/>
      <c r="E50" s="69" t="str">
        <f t="shared" si="9"/>
        <v/>
      </c>
      <c r="F50" s="69"/>
      <c r="G50" s="68" t="str">
        <f t="shared" si="0"/>
        <v/>
      </c>
      <c r="H50" s="68"/>
      <c r="I50" s="68"/>
      <c r="J50" s="65"/>
      <c r="K50" s="66"/>
      <c r="L50" s="66"/>
      <c r="M50" s="67"/>
      <c r="N50" s="64" t="str">
        <f t="shared" si="1"/>
        <v/>
      </c>
      <c r="O50" s="64"/>
      <c r="P50" s="64"/>
      <c r="Q50" s="64"/>
      <c r="R50" s="35"/>
      <c r="S50" s="10"/>
      <c r="T50" s="10" t="str">
        <f t="shared" si="2"/>
        <v/>
      </c>
      <c r="U50" s="10"/>
      <c r="V50" s="16" t="b">
        <v>0</v>
      </c>
      <c r="W50" s="10"/>
      <c r="X50" s="12" t="str">
        <f t="shared" si="10"/>
        <v/>
      </c>
      <c r="Y50" s="10"/>
      <c r="Z50" s="43">
        <f t="shared" si="3"/>
        <v>0</v>
      </c>
      <c r="AA50" s="2" t="str">
        <f t="shared" si="4"/>
        <v/>
      </c>
      <c r="AB50" s="2" t="str">
        <f t="shared" si="5"/>
        <v/>
      </c>
      <c r="AC50" s="2" t="str">
        <f t="shared" si="6"/>
        <v/>
      </c>
    </row>
    <row r="51" spans="1:31" x14ac:dyDescent="0.25">
      <c r="A51" s="24" t="str">
        <f t="shared" si="7"/>
        <v/>
      </c>
      <c r="B51" s="14"/>
      <c r="C51" s="69" t="str">
        <f t="shared" si="8"/>
        <v/>
      </c>
      <c r="D51" s="69"/>
      <c r="E51" s="69" t="str">
        <f t="shared" si="9"/>
        <v/>
      </c>
      <c r="F51" s="69"/>
      <c r="G51" s="68" t="str">
        <f t="shared" si="0"/>
        <v/>
      </c>
      <c r="H51" s="68"/>
      <c r="I51" s="68"/>
      <c r="J51" s="65"/>
      <c r="K51" s="66"/>
      <c r="L51" s="66"/>
      <c r="M51" s="67"/>
      <c r="N51" s="64" t="str">
        <f t="shared" si="1"/>
        <v/>
      </c>
      <c r="O51" s="64"/>
      <c r="P51" s="64"/>
      <c r="Q51" s="64"/>
      <c r="R51" s="35"/>
      <c r="S51" s="10"/>
      <c r="T51" s="10" t="str">
        <f t="shared" si="2"/>
        <v/>
      </c>
      <c r="U51" s="10"/>
      <c r="V51" s="16" t="b">
        <v>0</v>
      </c>
      <c r="W51" s="10"/>
      <c r="X51" s="12" t="str">
        <f t="shared" si="10"/>
        <v/>
      </c>
      <c r="Y51" s="10"/>
      <c r="Z51" s="43">
        <f t="shared" si="3"/>
        <v>0</v>
      </c>
      <c r="AA51" s="2" t="str">
        <f t="shared" si="4"/>
        <v/>
      </c>
      <c r="AB51" s="2" t="str">
        <f t="shared" si="5"/>
        <v/>
      </c>
      <c r="AC51" s="2" t="str">
        <f t="shared" si="6"/>
        <v/>
      </c>
    </row>
    <row r="52" spans="1:31" x14ac:dyDescent="0.25">
      <c r="A52" s="24" t="str">
        <f t="shared" si="7"/>
        <v/>
      </c>
      <c r="B52" s="14"/>
      <c r="C52" s="69" t="str">
        <f t="shared" si="8"/>
        <v/>
      </c>
      <c r="D52" s="69"/>
      <c r="E52" s="69" t="str">
        <f t="shared" si="9"/>
        <v/>
      </c>
      <c r="F52" s="69"/>
      <c r="G52" s="68" t="str">
        <f t="shared" si="0"/>
        <v/>
      </c>
      <c r="H52" s="68"/>
      <c r="I52" s="68"/>
      <c r="J52" s="65"/>
      <c r="K52" s="66"/>
      <c r="L52" s="66"/>
      <c r="M52" s="67"/>
      <c r="N52" s="64" t="str">
        <f t="shared" si="1"/>
        <v/>
      </c>
      <c r="O52" s="64"/>
      <c r="P52" s="64"/>
      <c r="Q52" s="64"/>
      <c r="R52" s="35"/>
      <c r="S52" s="10"/>
      <c r="T52" s="10" t="str">
        <f t="shared" si="2"/>
        <v/>
      </c>
      <c r="U52" s="10"/>
      <c r="V52" s="16" t="b">
        <v>0</v>
      </c>
      <c r="W52" s="10"/>
      <c r="X52" s="12" t="str">
        <f t="shared" si="10"/>
        <v/>
      </c>
      <c r="Y52" s="10"/>
      <c r="Z52" s="43">
        <f t="shared" si="3"/>
        <v>0</v>
      </c>
      <c r="AA52" s="31" t="str">
        <f t="shared" si="4"/>
        <v/>
      </c>
      <c r="AB52" s="31" t="str">
        <f t="shared" si="5"/>
        <v/>
      </c>
      <c r="AC52" s="31" t="str">
        <f t="shared" si="6"/>
        <v/>
      </c>
      <c r="AD52" s="31"/>
      <c r="AE52" s="31"/>
    </row>
    <row r="53" spans="1:31" x14ac:dyDescent="0.25">
      <c r="A53" s="24" t="str">
        <f t="shared" si="7"/>
        <v/>
      </c>
      <c r="B53" s="14"/>
      <c r="C53" s="69" t="str">
        <f t="shared" si="8"/>
        <v/>
      </c>
      <c r="D53" s="69"/>
      <c r="E53" s="69" t="str">
        <f t="shared" si="9"/>
        <v/>
      </c>
      <c r="F53" s="69"/>
      <c r="G53" s="68" t="str">
        <f t="shared" si="0"/>
        <v/>
      </c>
      <c r="H53" s="68"/>
      <c r="I53" s="68"/>
      <c r="J53" s="65"/>
      <c r="K53" s="66"/>
      <c r="L53" s="66"/>
      <c r="M53" s="67"/>
      <c r="N53" s="64" t="str">
        <f t="shared" si="1"/>
        <v/>
      </c>
      <c r="O53" s="64"/>
      <c r="P53" s="64"/>
      <c r="Q53" s="64"/>
      <c r="R53" s="35"/>
      <c r="S53" s="10"/>
      <c r="T53" s="10" t="str">
        <f t="shared" si="2"/>
        <v/>
      </c>
      <c r="U53" s="10"/>
      <c r="V53" s="16" t="b">
        <v>0</v>
      </c>
      <c r="W53" s="10"/>
      <c r="X53" s="12" t="str">
        <f t="shared" si="10"/>
        <v/>
      </c>
      <c r="Y53" s="10"/>
      <c r="Z53" s="43">
        <f t="shared" si="3"/>
        <v>0</v>
      </c>
      <c r="AA53" s="31" t="str">
        <f t="shared" si="4"/>
        <v/>
      </c>
      <c r="AB53" s="31" t="str">
        <f t="shared" si="5"/>
        <v/>
      </c>
      <c r="AC53" s="31" t="str">
        <f t="shared" si="6"/>
        <v/>
      </c>
      <c r="AD53" s="31"/>
      <c r="AE53" s="31"/>
    </row>
    <row r="54" spans="1:31" x14ac:dyDescent="0.25">
      <c r="A54" s="24" t="str">
        <f t="shared" si="7"/>
        <v/>
      </c>
      <c r="B54" s="14"/>
      <c r="C54" s="69" t="str">
        <f t="shared" si="8"/>
        <v/>
      </c>
      <c r="D54" s="69"/>
      <c r="E54" s="69" t="str">
        <f t="shared" si="9"/>
        <v/>
      </c>
      <c r="F54" s="69"/>
      <c r="G54" s="68" t="str">
        <f t="shared" si="0"/>
        <v/>
      </c>
      <c r="H54" s="68"/>
      <c r="I54" s="68"/>
      <c r="J54" s="65"/>
      <c r="K54" s="66"/>
      <c r="L54" s="66"/>
      <c r="M54" s="67"/>
      <c r="N54" s="64" t="str">
        <f t="shared" si="1"/>
        <v/>
      </c>
      <c r="O54" s="64"/>
      <c r="P54" s="64"/>
      <c r="Q54" s="64"/>
      <c r="R54" s="35"/>
      <c r="S54" s="10"/>
      <c r="T54" s="10" t="str">
        <f t="shared" si="2"/>
        <v/>
      </c>
      <c r="U54" s="10"/>
      <c r="V54" s="16" t="b">
        <v>0</v>
      </c>
      <c r="W54" s="10"/>
      <c r="X54" s="12" t="str">
        <f t="shared" si="10"/>
        <v/>
      </c>
      <c r="Y54" s="10"/>
      <c r="Z54" s="43">
        <f t="shared" si="3"/>
        <v>0</v>
      </c>
      <c r="AA54" s="31" t="str">
        <f t="shared" si="4"/>
        <v/>
      </c>
      <c r="AB54" s="31" t="str">
        <f t="shared" si="5"/>
        <v/>
      </c>
      <c r="AC54" s="31" t="str">
        <f t="shared" si="6"/>
        <v/>
      </c>
      <c r="AD54" s="31"/>
      <c r="AE54" s="31"/>
    </row>
    <row r="55" spans="1:31" x14ac:dyDescent="0.25">
      <c r="A55" s="24" t="str">
        <f t="shared" si="7"/>
        <v/>
      </c>
      <c r="B55" s="14"/>
      <c r="C55" s="69" t="str">
        <f t="shared" si="8"/>
        <v/>
      </c>
      <c r="D55" s="69"/>
      <c r="E55" s="69" t="str">
        <f t="shared" si="9"/>
        <v/>
      </c>
      <c r="F55" s="69"/>
      <c r="G55" s="68" t="str">
        <f t="shared" si="0"/>
        <v/>
      </c>
      <c r="H55" s="68"/>
      <c r="I55" s="68"/>
      <c r="J55" s="65"/>
      <c r="K55" s="66"/>
      <c r="L55" s="66"/>
      <c r="M55" s="67"/>
      <c r="N55" s="64" t="str">
        <f>IF(V55=TRUE,"Applied Grinding",IF(OR($E$8="",$N$7="",G55="",J55=""),"",IF(OR($N$8="&gt; 35 mph and ≤ 45 mph",$E$8=""),0,IF($N$7="HMA",IF(Z55&lt;=30,1500*(G55/528),IF(Z55&lt;=39,((6500)-(166.6667)*Z55)*(G55/528),IF(Z55&lt;=75,0,IF(Z55&lt;=90,((7500)-(100)*Z55)*(G55/528),IF(G55&lt;100,1500*(G55/528),"CW"))))),IF($N$7="PCC",IF(Z55&lt;=55,1500*(G55/528),IF(Z55&lt;=63,(11812.5-187.5*Z55)*(G55/528),IF(Z55&lt;=75,0,IF(Z55&lt;=90,(7500-100*Z55)*(G55/528),IF(G55&lt;100,-1500*(G55/528),"CW"))))))))))</f>
        <v/>
      </c>
      <c r="O55" s="64"/>
      <c r="P55" s="64"/>
      <c r="Q55" s="64"/>
      <c r="R55" s="35"/>
      <c r="S55" s="10"/>
      <c r="T55" s="10" t="str">
        <f t="shared" si="2"/>
        <v/>
      </c>
      <c r="U55" s="10"/>
      <c r="V55" s="17" t="b">
        <v>0</v>
      </c>
      <c r="W55" s="10"/>
      <c r="X55" s="13" t="str">
        <f t="shared" si="10"/>
        <v/>
      </c>
      <c r="Y55" s="10"/>
      <c r="Z55" s="43">
        <f t="shared" si="3"/>
        <v>0</v>
      </c>
      <c r="AA55" s="2" t="str">
        <f t="shared" si="4"/>
        <v/>
      </c>
      <c r="AB55" s="2" t="str">
        <f t="shared" si="5"/>
        <v/>
      </c>
      <c r="AC55" s="2" t="str">
        <f t="shared" si="6"/>
        <v/>
      </c>
    </row>
    <row r="56" spans="1:31" x14ac:dyDescent="0.25">
      <c r="A56" s="18"/>
      <c r="B56" s="60" t="s">
        <v>19</v>
      </c>
      <c r="C56" s="60"/>
      <c r="D56" s="60"/>
      <c r="E56" s="60"/>
      <c r="F56" s="60"/>
      <c r="G56" s="60"/>
      <c r="H56" s="60"/>
      <c r="I56" s="60"/>
      <c r="J56" s="57" t="str">
        <f>IF(OR($N$8="&gt; 35 mph and ≤ 45 mph",$E$8=""),"",IF(OR(N16="",$N$8=""),"",IF(U56&gt;0,"Smoothness Corrective Work Required",SUM(N16:Q55))))</f>
        <v/>
      </c>
      <c r="K56" s="58"/>
      <c r="L56" s="58"/>
      <c r="M56" s="58"/>
      <c r="N56" s="58"/>
      <c r="O56" s="58"/>
      <c r="P56" s="58"/>
      <c r="Q56" s="59"/>
      <c r="R56" s="35"/>
      <c r="T56" s="9" t="s">
        <v>43</v>
      </c>
      <c r="U56" s="9">
        <f>COUNTIF(N16:Q55,"CW")</f>
        <v>0</v>
      </c>
    </row>
    <row r="57" spans="1:31" x14ac:dyDescent="0.25">
      <c r="A57" s="18"/>
      <c r="B57" s="60" t="s">
        <v>20</v>
      </c>
      <c r="C57" s="60"/>
      <c r="D57" s="60"/>
      <c r="E57" s="60"/>
      <c r="F57" s="60"/>
      <c r="G57" s="60"/>
      <c r="H57" s="60"/>
      <c r="I57" s="60"/>
      <c r="J57" s="57" t="str">
        <f>IF(OR(N7="",N8="",E8="",O11="",O12=""),"",IF(Y12&gt;0,"Corrective Work Needed",(O11*-30)))</f>
        <v/>
      </c>
      <c r="K57" s="58"/>
      <c r="L57" s="58"/>
      <c r="M57" s="58"/>
      <c r="N57" s="58"/>
      <c r="O57" s="58"/>
      <c r="P57" s="58"/>
      <c r="Q57" s="59"/>
      <c r="R57" s="35"/>
    </row>
    <row r="58" spans="1:31" x14ac:dyDescent="0.25">
      <c r="A58" s="18"/>
      <c r="B58" s="61" t="s">
        <v>21</v>
      </c>
      <c r="C58" s="61"/>
      <c r="D58" s="61"/>
      <c r="E58" s="61"/>
      <c r="F58" s="61"/>
      <c r="G58" s="61"/>
      <c r="H58" s="61"/>
      <c r="I58" s="61"/>
      <c r="J58" s="57" t="str">
        <f>IF(OR(ISNUMBER(J56)=FALSE,ISNUMBER(J57)=FALSE),"",ROUND(J56+J57,2))</f>
        <v/>
      </c>
      <c r="K58" s="58"/>
      <c r="L58" s="58"/>
      <c r="M58" s="58"/>
      <c r="N58" s="58"/>
      <c r="O58" s="58"/>
      <c r="P58" s="58"/>
      <c r="Q58" s="59"/>
      <c r="R58" s="35"/>
    </row>
    <row r="59" spans="1:31" x14ac:dyDescent="0.25">
      <c r="A59" s="18"/>
      <c r="B59" s="20"/>
      <c r="C59" s="20"/>
      <c r="D59" s="20"/>
      <c r="E59" s="20"/>
      <c r="F59" s="20"/>
      <c r="G59" s="20"/>
      <c r="H59" s="20"/>
      <c r="I59" s="21"/>
      <c r="J59" s="26"/>
      <c r="K59" s="26"/>
      <c r="L59" s="26"/>
      <c r="M59" s="26"/>
      <c r="N59" s="48" t="s">
        <v>48</v>
      </c>
      <c r="O59" s="48"/>
      <c r="P59" s="48"/>
      <c r="Q59" s="48"/>
      <c r="R59" s="35"/>
      <c r="T59" s="2" t="s">
        <v>52</v>
      </c>
    </row>
    <row r="60" spans="1:31" ht="15" customHeight="1" x14ac:dyDescent="0.25">
      <c r="A60" s="18"/>
      <c r="B60" s="60" t="s">
        <v>22</v>
      </c>
      <c r="C60" s="60"/>
      <c r="D60" s="60"/>
      <c r="E60" s="87" t="str">
        <f>IF('Profile Summary'!E60:H60="","",'Profile Summary'!E60:H60)</f>
        <v/>
      </c>
      <c r="F60" s="87"/>
      <c r="G60" s="87"/>
      <c r="H60" s="88"/>
      <c r="I60" s="93" t="s">
        <v>49</v>
      </c>
      <c r="J60" s="94"/>
      <c r="K60" s="95"/>
      <c r="L60" s="89" t="str">
        <f>IFERROR(T60,"")</f>
        <v/>
      </c>
      <c r="M60" s="90"/>
      <c r="N60" s="49"/>
      <c r="O60" s="49"/>
      <c r="P60" s="49"/>
      <c r="Q60" s="49"/>
      <c r="R60" s="35"/>
      <c r="T60" s="9" t="str">
        <f>IF(OR(E7="",E8="",D11="",D12="",N7="",N8=""),"",SUM(T16:T55)/L61)</f>
        <v/>
      </c>
    </row>
    <row r="61" spans="1:31" ht="15" customHeight="1" x14ac:dyDescent="0.25">
      <c r="A61" s="18"/>
      <c r="B61" s="61" t="s">
        <v>23</v>
      </c>
      <c r="C61" s="61"/>
      <c r="D61" s="61"/>
      <c r="E61" s="87" t="str">
        <f>IF('Profile Summary'!E61:H61="","",'Profile Summary'!E61:H61)</f>
        <v/>
      </c>
      <c r="F61" s="87"/>
      <c r="G61" s="87"/>
      <c r="H61" s="88"/>
      <c r="I61" s="96" t="s">
        <v>50</v>
      </c>
      <c r="J61" s="97"/>
      <c r="K61" s="98"/>
      <c r="L61" s="91" t="str">
        <f>IF(OR(E7="",E8="",D11="",D12="",N7="",N8=""),"",SUM(G16:I55))</f>
        <v/>
      </c>
      <c r="M61" s="92"/>
      <c r="N61" s="49"/>
      <c r="O61" s="49"/>
      <c r="P61" s="49"/>
      <c r="Q61" s="49"/>
      <c r="R61" s="35"/>
    </row>
    <row r="62" spans="1:31" ht="15.75" thickBot="1" x14ac:dyDescent="0.3">
      <c r="A62" s="19"/>
      <c r="B62" s="32"/>
      <c r="C62" s="32"/>
      <c r="D62" s="32"/>
      <c r="E62" s="32"/>
      <c r="F62" s="32"/>
      <c r="G62" s="32"/>
      <c r="H62" s="32"/>
      <c r="I62" s="32"/>
      <c r="J62" s="33"/>
      <c r="K62" s="33"/>
      <c r="L62" s="33"/>
      <c r="M62" s="33"/>
      <c r="N62" s="50"/>
      <c r="O62" s="50"/>
      <c r="P62" s="50"/>
      <c r="Q62" s="50"/>
      <c r="R62" s="34"/>
    </row>
    <row r="63" spans="1:31" ht="15.75" thickTop="1" x14ac:dyDescent="0.25">
      <c r="G63" s="2" t="s">
        <v>44</v>
      </c>
    </row>
  </sheetData>
  <sheetProtection algorithmName="SHA-512" hashValue="UEDocR4G4zqDvKUExoqx3Vwe9KKWAIki9SJogIBJsI2o6l6ylWOsBgfxPs5lGn3IS0+XpU7s7NRREuhhn2slHQ==" saltValue="vmF8F/NFq1NZf4cB8NnglA==" spinCount="100000" sheet="1" selectLockedCells="1"/>
  <dataConsolidate/>
  <mergeCells count="255">
    <mergeCell ref="B6:D6"/>
    <mergeCell ref="E6:I6"/>
    <mergeCell ref="N6:Q6"/>
    <mergeCell ref="B7:D7"/>
    <mergeCell ref="E7:I7"/>
    <mergeCell ref="K7:M7"/>
    <mergeCell ref="N7:Q7"/>
    <mergeCell ref="B1:C3"/>
    <mergeCell ref="D1:I3"/>
    <mergeCell ref="B4:D4"/>
    <mergeCell ref="E4:I4"/>
    <mergeCell ref="B5:D5"/>
    <mergeCell ref="E5:I5"/>
    <mergeCell ref="B11:C11"/>
    <mergeCell ref="D11:E11"/>
    <mergeCell ref="F11:G11"/>
    <mergeCell ref="H11:I11"/>
    <mergeCell ref="K11:N11"/>
    <mergeCell ref="O11:Q11"/>
    <mergeCell ref="B8:D8"/>
    <mergeCell ref="E8:I8"/>
    <mergeCell ref="K8:M8"/>
    <mergeCell ref="N8:Q8"/>
    <mergeCell ref="B10:C10"/>
    <mergeCell ref="D10:E10"/>
    <mergeCell ref="F10:G10"/>
    <mergeCell ref="H10:I10"/>
    <mergeCell ref="K10:Q10"/>
    <mergeCell ref="B14:B15"/>
    <mergeCell ref="C14:D15"/>
    <mergeCell ref="E14:F15"/>
    <mergeCell ref="G14:I15"/>
    <mergeCell ref="J14:M15"/>
    <mergeCell ref="N14:Q15"/>
    <mergeCell ref="B12:C12"/>
    <mergeCell ref="D12:E12"/>
    <mergeCell ref="F12:G12"/>
    <mergeCell ref="H12:I12"/>
    <mergeCell ref="K12:N12"/>
    <mergeCell ref="O12:Q12"/>
    <mergeCell ref="C16:D16"/>
    <mergeCell ref="E16:F16"/>
    <mergeCell ref="G16:I16"/>
    <mergeCell ref="J16:M16"/>
    <mergeCell ref="N16:Q16"/>
    <mergeCell ref="C17:D17"/>
    <mergeCell ref="E17:F17"/>
    <mergeCell ref="G17:I17"/>
    <mergeCell ref="J17:M17"/>
    <mergeCell ref="N17:Q17"/>
    <mergeCell ref="C18:D18"/>
    <mergeCell ref="E18:F18"/>
    <mergeCell ref="G18:I18"/>
    <mergeCell ref="J18:M18"/>
    <mergeCell ref="N18:Q18"/>
    <mergeCell ref="C19:D19"/>
    <mergeCell ref="E19:F19"/>
    <mergeCell ref="G19:I19"/>
    <mergeCell ref="J19:M19"/>
    <mergeCell ref="N19:Q19"/>
    <mergeCell ref="C20:D20"/>
    <mergeCell ref="E20:F20"/>
    <mergeCell ref="G20:I20"/>
    <mergeCell ref="J20:M20"/>
    <mergeCell ref="N20:Q20"/>
    <mergeCell ref="C21:D21"/>
    <mergeCell ref="E21:F21"/>
    <mergeCell ref="G21:I21"/>
    <mergeCell ref="J21:M21"/>
    <mergeCell ref="N21:Q21"/>
    <mergeCell ref="C22:D22"/>
    <mergeCell ref="E22:F22"/>
    <mergeCell ref="G22:I22"/>
    <mergeCell ref="J22:M22"/>
    <mergeCell ref="N22:Q22"/>
    <mergeCell ref="C23:D23"/>
    <mergeCell ref="E23:F23"/>
    <mergeCell ref="G23:I23"/>
    <mergeCell ref="J23:M23"/>
    <mergeCell ref="N23:Q23"/>
    <mergeCell ref="C24:D24"/>
    <mergeCell ref="E24:F24"/>
    <mergeCell ref="G24:I24"/>
    <mergeCell ref="J24:M24"/>
    <mergeCell ref="N24:Q24"/>
    <mergeCell ref="C25:D25"/>
    <mergeCell ref="E25:F25"/>
    <mergeCell ref="G25:I25"/>
    <mergeCell ref="J25:M25"/>
    <mergeCell ref="N25:Q25"/>
    <mergeCell ref="C26:D26"/>
    <mergeCell ref="E26:F26"/>
    <mergeCell ref="G26:I26"/>
    <mergeCell ref="J26:M26"/>
    <mergeCell ref="N26:Q26"/>
    <mergeCell ref="C27:D27"/>
    <mergeCell ref="E27:F27"/>
    <mergeCell ref="G27:I27"/>
    <mergeCell ref="J27:M27"/>
    <mergeCell ref="N27:Q27"/>
    <mergeCell ref="C28:D28"/>
    <mergeCell ref="E28:F28"/>
    <mergeCell ref="G28:I28"/>
    <mergeCell ref="J28:M28"/>
    <mergeCell ref="N28:Q28"/>
    <mergeCell ref="C29:D29"/>
    <mergeCell ref="E29:F29"/>
    <mergeCell ref="G29:I29"/>
    <mergeCell ref="J29:M29"/>
    <mergeCell ref="N29:Q29"/>
    <mergeCell ref="C30:D30"/>
    <mergeCell ref="E30:F30"/>
    <mergeCell ref="G30:I30"/>
    <mergeCell ref="J30:M30"/>
    <mergeCell ref="N30:Q30"/>
    <mergeCell ref="C31:D31"/>
    <mergeCell ref="E31:F31"/>
    <mergeCell ref="G31:I31"/>
    <mergeCell ref="J31:M31"/>
    <mergeCell ref="N31:Q31"/>
    <mergeCell ref="C32:D32"/>
    <mergeCell ref="E32:F32"/>
    <mergeCell ref="G32:I32"/>
    <mergeCell ref="J32:M32"/>
    <mergeCell ref="N32:Q32"/>
    <mergeCell ref="C33:D33"/>
    <mergeCell ref="E33:F33"/>
    <mergeCell ref="G33:I33"/>
    <mergeCell ref="J33:M33"/>
    <mergeCell ref="N33:Q33"/>
    <mergeCell ref="C34:D34"/>
    <mergeCell ref="E34:F34"/>
    <mergeCell ref="G34:I34"/>
    <mergeCell ref="J34:M34"/>
    <mergeCell ref="N34:Q34"/>
    <mergeCell ref="C35:D35"/>
    <mergeCell ref="E35:F35"/>
    <mergeCell ref="G35:I35"/>
    <mergeCell ref="J35:M35"/>
    <mergeCell ref="N35:Q35"/>
    <mergeCell ref="C36:D36"/>
    <mergeCell ref="E36:F36"/>
    <mergeCell ref="G36:I36"/>
    <mergeCell ref="J36:M36"/>
    <mergeCell ref="N36:Q36"/>
    <mergeCell ref="C37:D37"/>
    <mergeCell ref="E37:F37"/>
    <mergeCell ref="G37:I37"/>
    <mergeCell ref="J37:M37"/>
    <mergeCell ref="N37:Q37"/>
    <mergeCell ref="C38:D38"/>
    <mergeCell ref="E38:F38"/>
    <mergeCell ref="G38:I38"/>
    <mergeCell ref="J38:M38"/>
    <mergeCell ref="N38:Q38"/>
    <mergeCell ref="C39:D39"/>
    <mergeCell ref="E39:F39"/>
    <mergeCell ref="G39:I39"/>
    <mergeCell ref="J39:M39"/>
    <mergeCell ref="N39:Q39"/>
    <mergeCell ref="C40:D40"/>
    <mergeCell ref="E40:F40"/>
    <mergeCell ref="G40:I40"/>
    <mergeCell ref="J40:M40"/>
    <mergeCell ref="N40:Q40"/>
    <mergeCell ref="C41:D41"/>
    <mergeCell ref="E41:F41"/>
    <mergeCell ref="G41:I41"/>
    <mergeCell ref="J41:M41"/>
    <mergeCell ref="N41:Q41"/>
    <mergeCell ref="C42:D42"/>
    <mergeCell ref="E42:F42"/>
    <mergeCell ref="G42:I42"/>
    <mergeCell ref="J42:M42"/>
    <mergeCell ref="N42:Q42"/>
    <mergeCell ref="C43:D43"/>
    <mergeCell ref="E43:F43"/>
    <mergeCell ref="G43:I43"/>
    <mergeCell ref="J43:M43"/>
    <mergeCell ref="N43:Q43"/>
    <mergeCell ref="C44:D44"/>
    <mergeCell ref="E44:F44"/>
    <mergeCell ref="G44:I44"/>
    <mergeCell ref="J44:M44"/>
    <mergeCell ref="N44:Q44"/>
    <mergeCell ref="C45:D45"/>
    <mergeCell ref="E45:F45"/>
    <mergeCell ref="G45:I45"/>
    <mergeCell ref="J45:M45"/>
    <mergeCell ref="N45:Q45"/>
    <mergeCell ref="C46:D46"/>
    <mergeCell ref="E46:F46"/>
    <mergeCell ref="G46:I46"/>
    <mergeCell ref="J46:M46"/>
    <mergeCell ref="N46:Q46"/>
    <mergeCell ref="C47:D47"/>
    <mergeCell ref="E47:F47"/>
    <mergeCell ref="G47:I47"/>
    <mergeCell ref="J47:M47"/>
    <mergeCell ref="N47:Q47"/>
    <mergeCell ref="C48:D48"/>
    <mergeCell ref="E48:F48"/>
    <mergeCell ref="G48:I48"/>
    <mergeCell ref="J48:M48"/>
    <mergeCell ref="N48:Q48"/>
    <mergeCell ref="C49:D49"/>
    <mergeCell ref="E49:F49"/>
    <mergeCell ref="G49:I49"/>
    <mergeCell ref="J49:M49"/>
    <mergeCell ref="N49:Q49"/>
    <mergeCell ref="C50:D50"/>
    <mergeCell ref="E50:F50"/>
    <mergeCell ref="G50:I50"/>
    <mergeCell ref="J50:M50"/>
    <mergeCell ref="N50:Q50"/>
    <mergeCell ref="C51:D51"/>
    <mergeCell ref="E51:F51"/>
    <mergeCell ref="G51:I51"/>
    <mergeCell ref="J51:M51"/>
    <mergeCell ref="N51:Q51"/>
    <mergeCell ref="C52:D52"/>
    <mergeCell ref="E52:F52"/>
    <mergeCell ref="G52:I52"/>
    <mergeCell ref="J52:M52"/>
    <mergeCell ref="N52:Q52"/>
    <mergeCell ref="C53:D53"/>
    <mergeCell ref="E53:F53"/>
    <mergeCell ref="G53:I53"/>
    <mergeCell ref="J53:M53"/>
    <mergeCell ref="N53:Q53"/>
    <mergeCell ref="C54:D54"/>
    <mergeCell ref="E54:F54"/>
    <mergeCell ref="G54:I54"/>
    <mergeCell ref="J54:M54"/>
    <mergeCell ref="N54:Q54"/>
    <mergeCell ref="C55:D55"/>
    <mergeCell ref="E55:F55"/>
    <mergeCell ref="G55:I55"/>
    <mergeCell ref="J55:M55"/>
    <mergeCell ref="N55:Q55"/>
    <mergeCell ref="N59:Q62"/>
    <mergeCell ref="B60:D60"/>
    <mergeCell ref="E60:H60"/>
    <mergeCell ref="B61:D61"/>
    <mergeCell ref="E61:H61"/>
    <mergeCell ref="B56:I56"/>
    <mergeCell ref="J56:Q56"/>
    <mergeCell ref="B57:I57"/>
    <mergeCell ref="J57:Q57"/>
    <mergeCell ref="B58:I58"/>
    <mergeCell ref="J58:Q58"/>
    <mergeCell ref="I60:K60"/>
    <mergeCell ref="I61:K61"/>
    <mergeCell ref="L60:M60"/>
    <mergeCell ref="L61:M61"/>
  </mergeCells>
  <conditionalFormatting sqref="N16:Q55">
    <cfRule type="containsText" dxfId="9" priority="5" operator="containsText" text="Applied Grinding">
      <formula>NOT(ISERROR(SEARCH("Applied Grinding",N16)))</formula>
    </cfRule>
    <cfRule type="containsText" dxfId="8" priority="6" operator="containsText" text="CW">
      <formula>NOT(ISERROR(SEARCH("CW",N16)))</formula>
    </cfRule>
    <cfRule type="cellIs" dxfId="7" priority="9" operator="lessThan">
      <formula>0</formula>
    </cfRule>
  </conditionalFormatting>
  <conditionalFormatting sqref="J57:Q57">
    <cfRule type="containsText" dxfId="6" priority="11" operator="containsText" text="Corrective Work Needed">
      <formula>NOT(ISERROR(SEARCH("Corrective Work Needed",J57)))</formula>
    </cfRule>
  </conditionalFormatting>
  <conditionalFormatting sqref="J56:Q56">
    <cfRule type="containsText" dxfId="5" priority="8" operator="containsText" text="Smoothness Corrective Work Required">
      <formula>NOT(ISERROR(SEARCH("Smoothness Corrective Work Required",J56)))</formula>
    </cfRule>
  </conditionalFormatting>
  <conditionalFormatting sqref="C16:I16 N16:N55">
    <cfRule type="expression" dxfId="4" priority="12">
      <formula>$G$16&lt;&gt;""</formula>
    </cfRule>
  </conditionalFormatting>
  <conditionalFormatting sqref="C17:I55 N17:Q55">
    <cfRule type="expression" dxfId="3" priority="10">
      <formula>OR($X16=2,$X16=3)</formula>
    </cfRule>
  </conditionalFormatting>
  <conditionalFormatting sqref="E7:I8">
    <cfRule type="containsBlanks" dxfId="2" priority="4">
      <formula>LEN(TRIM(E7))=0</formula>
    </cfRule>
  </conditionalFormatting>
  <conditionalFormatting sqref="D11:E12">
    <cfRule type="containsBlanks" dxfId="1" priority="3">
      <formula>LEN(TRIM(D11))=0</formula>
    </cfRule>
  </conditionalFormatting>
  <conditionalFormatting sqref="O11:Q12">
    <cfRule type="containsBlanks" dxfId="0" priority="13">
      <formula>LEN(TRIM(O11))=0</formula>
    </cfRule>
  </conditionalFormatting>
  <dataValidations count="5">
    <dataValidation allowBlank="1" showInputMessage="1" showErrorMessage="1" prompt="If this is the first Profile Summary for the ERD file(s), enter the total length of pavement with ALR ≥ 250.0._x000a__x000a_If this is NOT the first Profile Summary for the ERD file(s), enter 0." sqref="O12:Q12" xr:uid="{00000000-0002-0000-0200-000000000000}"/>
    <dataValidation allowBlank="1" showInputMessage="1" showErrorMessage="1" prompt="If this is the first Profile Summary for the ERD file(s), enter the total length of pavement with ALR ≥ 200.0 and &lt; 250.0._x000a__x000a_If this is NOT the first Profile Summary for the ERD file(s), enter 0." sqref="O11:Q11" xr:uid="{00000000-0002-0000-0200-000001000000}"/>
    <dataValidation allowBlank="1" showInputMessage="1" showErrorMessage="1" prompt="Do NOT use &quot;+&quot; signs when entering beginning and endind stations (e.g. 55+10 should be entered as 5510)." sqref="D11:E11" xr:uid="{00000000-0002-0000-0200-000002000000}"/>
    <dataValidation type="list" showInputMessage="1" showErrorMessage="1" promptTitle="Lane Description " prompt="_x000a_Accel/Decel Lane &gt; 1000 ft_x000a_Lane 1: driving lane_x000a_Lane 2: 1 lane left of driving lane_x000a_Lane 3: 2 lanes left of driving lane_x000a_Lane 4: 3 lanes left of driving lane_x000a_Lane 5: 4 lanes left of driving lane     _x000a_Shoulder_x000a_Auxiliry lane" sqref="E8:I8" xr:uid="{00000000-0002-0000-0200-000003000000}">
      <formula1>Lane</formula1>
    </dataValidation>
    <dataValidation type="list" showInputMessage="1" showErrorMessage="1" sqref="E7:I7" xr:uid="{00000000-0002-0000-0200-000004000000}">
      <formula1>Direction</formula1>
    </dataValidation>
  </dataValidations>
  <printOptions horizontalCentered="1" verticalCentered="1"/>
  <pageMargins left="0.25" right="0.25" top="0.25" bottom="0.25" header="0" footer="0"/>
  <pageSetup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14</xdr:row>
                    <xdr:rowOff>142875</xdr:rowOff>
                  </from>
                  <to>
                    <xdr:col>1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15</xdr:row>
                    <xdr:rowOff>142875</xdr:rowOff>
                  </from>
                  <to>
                    <xdr:col>1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16</xdr:row>
                    <xdr:rowOff>142875</xdr:rowOff>
                  </from>
                  <to>
                    <xdr:col>1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18</xdr:row>
                    <xdr:rowOff>142875</xdr:rowOff>
                  </from>
                  <to>
                    <xdr:col>1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19</xdr:row>
                    <xdr:rowOff>142875</xdr:rowOff>
                  </from>
                  <to>
                    <xdr:col>1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20</xdr:row>
                    <xdr:rowOff>142875</xdr:rowOff>
                  </from>
                  <to>
                    <xdr:col>1</xdr:col>
                    <xdr:colOff>342900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21</xdr:row>
                    <xdr:rowOff>142875</xdr:rowOff>
                  </from>
                  <to>
                    <xdr:col>1</xdr:col>
                    <xdr:colOff>342900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22</xdr:row>
                    <xdr:rowOff>142875</xdr:rowOff>
                  </from>
                  <to>
                    <xdr:col>1</xdr:col>
                    <xdr:colOff>342900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23</xdr:row>
                    <xdr:rowOff>142875</xdr:rowOff>
                  </from>
                  <to>
                    <xdr:col>1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24</xdr:row>
                    <xdr:rowOff>142875</xdr:rowOff>
                  </from>
                  <to>
                    <xdr:col>1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25</xdr:row>
                    <xdr:rowOff>142875</xdr:rowOff>
                  </from>
                  <to>
                    <xdr:col>1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26</xdr:row>
                    <xdr:rowOff>142875</xdr:rowOff>
                  </from>
                  <to>
                    <xdr:col>1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27</xdr:row>
                    <xdr:rowOff>142875</xdr:rowOff>
                  </from>
                  <to>
                    <xdr:col>1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28</xdr:row>
                    <xdr:rowOff>142875</xdr:rowOff>
                  </from>
                  <to>
                    <xdr:col>1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29</xdr:row>
                    <xdr:rowOff>142875</xdr:rowOff>
                  </from>
                  <to>
                    <xdr:col>1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30</xdr:row>
                    <xdr:rowOff>142875</xdr:rowOff>
                  </from>
                  <to>
                    <xdr:col>1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31</xdr:row>
                    <xdr:rowOff>142875</xdr:rowOff>
                  </from>
                  <to>
                    <xdr:col>1</xdr:col>
                    <xdr:colOff>342900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32</xdr:row>
                    <xdr:rowOff>142875</xdr:rowOff>
                  </from>
                  <to>
                    <xdr:col>1</xdr:col>
                    <xdr:colOff>342900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33</xdr:row>
                    <xdr:rowOff>142875</xdr:rowOff>
                  </from>
                  <to>
                    <xdr:col>1</xdr:col>
                    <xdr:colOff>342900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34</xdr:row>
                    <xdr:rowOff>142875</xdr:rowOff>
                  </from>
                  <to>
                    <xdr:col>1</xdr:col>
                    <xdr:colOff>342900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35</xdr:row>
                    <xdr:rowOff>142875</xdr:rowOff>
                  </from>
                  <to>
                    <xdr:col>1</xdr:col>
                    <xdr:colOff>342900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36</xdr:row>
                    <xdr:rowOff>142875</xdr:rowOff>
                  </from>
                  <to>
                    <xdr:col>1</xdr:col>
                    <xdr:colOff>342900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37</xdr:row>
                    <xdr:rowOff>142875</xdr:rowOff>
                  </from>
                  <to>
                    <xdr:col>1</xdr:col>
                    <xdr:colOff>342900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38</xdr:row>
                    <xdr:rowOff>142875</xdr:rowOff>
                  </from>
                  <to>
                    <xdr:col>1</xdr:col>
                    <xdr:colOff>342900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39</xdr:row>
                    <xdr:rowOff>142875</xdr:rowOff>
                  </from>
                  <to>
                    <xdr:col>1</xdr:col>
                    <xdr:colOff>342900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40</xdr:row>
                    <xdr:rowOff>142875</xdr:rowOff>
                  </from>
                  <to>
                    <xdr:col>1</xdr:col>
                    <xdr:colOff>342900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41</xdr:row>
                    <xdr:rowOff>142875</xdr:rowOff>
                  </from>
                  <to>
                    <xdr:col>1</xdr:col>
                    <xdr:colOff>342900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42</xdr:row>
                    <xdr:rowOff>142875</xdr:rowOff>
                  </from>
                  <to>
                    <xdr:col>1</xdr:col>
                    <xdr:colOff>342900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43</xdr:row>
                    <xdr:rowOff>142875</xdr:rowOff>
                  </from>
                  <to>
                    <xdr:col>1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44</xdr:row>
                    <xdr:rowOff>142875</xdr:rowOff>
                  </from>
                  <to>
                    <xdr:col>1</xdr:col>
                    <xdr:colOff>342900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45</xdr:row>
                    <xdr:rowOff>142875</xdr:rowOff>
                  </from>
                  <to>
                    <xdr:col>1</xdr:col>
                    <xdr:colOff>342900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46</xdr:row>
                    <xdr:rowOff>142875</xdr:rowOff>
                  </from>
                  <to>
                    <xdr:col>1</xdr:col>
                    <xdr:colOff>342900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47</xdr:row>
                    <xdr:rowOff>142875</xdr:rowOff>
                  </from>
                  <to>
                    <xdr:col>1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15</xdr:row>
                    <xdr:rowOff>142875</xdr:rowOff>
                  </from>
                  <to>
                    <xdr:col>1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16</xdr:row>
                    <xdr:rowOff>142875</xdr:rowOff>
                  </from>
                  <to>
                    <xdr:col>1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18</xdr:row>
                    <xdr:rowOff>142875</xdr:rowOff>
                  </from>
                  <to>
                    <xdr:col>1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19</xdr:row>
                    <xdr:rowOff>142875</xdr:rowOff>
                  </from>
                  <to>
                    <xdr:col>1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20</xdr:row>
                    <xdr:rowOff>142875</xdr:rowOff>
                  </from>
                  <to>
                    <xdr:col>1</xdr:col>
                    <xdr:colOff>342900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21</xdr:row>
                    <xdr:rowOff>142875</xdr:rowOff>
                  </from>
                  <to>
                    <xdr:col>1</xdr:col>
                    <xdr:colOff>342900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22</xdr:row>
                    <xdr:rowOff>142875</xdr:rowOff>
                  </from>
                  <to>
                    <xdr:col>1</xdr:col>
                    <xdr:colOff>342900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23</xdr:row>
                    <xdr:rowOff>142875</xdr:rowOff>
                  </from>
                  <to>
                    <xdr:col>1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24</xdr:row>
                    <xdr:rowOff>142875</xdr:rowOff>
                  </from>
                  <to>
                    <xdr:col>1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25</xdr:row>
                    <xdr:rowOff>142875</xdr:rowOff>
                  </from>
                  <to>
                    <xdr:col>1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26</xdr:row>
                    <xdr:rowOff>142875</xdr:rowOff>
                  </from>
                  <to>
                    <xdr:col>1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27</xdr:row>
                    <xdr:rowOff>142875</xdr:rowOff>
                  </from>
                  <to>
                    <xdr:col>1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28</xdr:row>
                    <xdr:rowOff>142875</xdr:rowOff>
                  </from>
                  <to>
                    <xdr:col>1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29</xdr:row>
                    <xdr:rowOff>142875</xdr:rowOff>
                  </from>
                  <to>
                    <xdr:col>1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Check Box 5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30</xdr:row>
                    <xdr:rowOff>142875</xdr:rowOff>
                  </from>
                  <to>
                    <xdr:col>1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Check Box 5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31</xdr:row>
                    <xdr:rowOff>142875</xdr:rowOff>
                  </from>
                  <to>
                    <xdr:col>1</xdr:col>
                    <xdr:colOff>342900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Check Box 5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32</xdr:row>
                    <xdr:rowOff>142875</xdr:rowOff>
                  </from>
                  <to>
                    <xdr:col>1</xdr:col>
                    <xdr:colOff>342900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Check Box 5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33</xdr:row>
                    <xdr:rowOff>142875</xdr:rowOff>
                  </from>
                  <to>
                    <xdr:col>1</xdr:col>
                    <xdr:colOff>342900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Check Box 6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34</xdr:row>
                    <xdr:rowOff>142875</xdr:rowOff>
                  </from>
                  <to>
                    <xdr:col>1</xdr:col>
                    <xdr:colOff>342900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Check Box 6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35</xdr:row>
                    <xdr:rowOff>142875</xdr:rowOff>
                  </from>
                  <to>
                    <xdr:col>1</xdr:col>
                    <xdr:colOff>342900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Check Box 6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36</xdr:row>
                    <xdr:rowOff>142875</xdr:rowOff>
                  </from>
                  <to>
                    <xdr:col>1</xdr:col>
                    <xdr:colOff>342900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Check Box 6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37</xdr:row>
                    <xdr:rowOff>142875</xdr:rowOff>
                  </from>
                  <to>
                    <xdr:col>1</xdr:col>
                    <xdr:colOff>342900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Check Box 6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38</xdr:row>
                    <xdr:rowOff>142875</xdr:rowOff>
                  </from>
                  <to>
                    <xdr:col>1</xdr:col>
                    <xdr:colOff>342900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Check Box 6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39</xdr:row>
                    <xdr:rowOff>142875</xdr:rowOff>
                  </from>
                  <to>
                    <xdr:col>1</xdr:col>
                    <xdr:colOff>342900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Check Box 6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40</xdr:row>
                    <xdr:rowOff>142875</xdr:rowOff>
                  </from>
                  <to>
                    <xdr:col>1</xdr:col>
                    <xdr:colOff>342900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Check Box 6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41</xdr:row>
                    <xdr:rowOff>142875</xdr:rowOff>
                  </from>
                  <to>
                    <xdr:col>1</xdr:col>
                    <xdr:colOff>342900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Check Box 6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42</xdr:row>
                    <xdr:rowOff>142875</xdr:rowOff>
                  </from>
                  <to>
                    <xdr:col>1</xdr:col>
                    <xdr:colOff>342900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Check Box 6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43</xdr:row>
                    <xdr:rowOff>142875</xdr:rowOff>
                  </from>
                  <to>
                    <xdr:col>1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Check Box 7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44</xdr:row>
                    <xdr:rowOff>142875</xdr:rowOff>
                  </from>
                  <to>
                    <xdr:col>1</xdr:col>
                    <xdr:colOff>342900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Check Box 7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45</xdr:row>
                    <xdr:rowOff>142875</xdr:rowOff>
                  </from>
                  <to>
                    <xdr:col>1</xdr:col>
                    <xdr:colOff>342900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Check Box 7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46</xdr:row>
                    <xdr:rowOff>142875</xdr:rowOff>
                  </from>
                  <to>
                    <xdr:col>1</xdr:col>
                    <xdr:colOff>342900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Check Box 7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47</xdr:row>
                    <xdr:rowOff>142875</xdr:rowOff>
                  </from>
                  <to>
                    <xdr:col>1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Check Box 7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Check Box 7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Check Box 7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80" name="Check Box 7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Check Box 7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Check Box 7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3" name="Check Box 8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15</xdr:row>
                    <xdr:rowOff>142875</xdr:rowOff>
                  </from>
                  <to>
                    <xdr:col>1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4" name="Check Box 8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16</xdr:row>
                    <xdr:rowOff>142875</xdr:rowOff>
                  </from>
                  <to>
                    <xdr:col>1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5" name="Check Box 8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6" name="Check Box 8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18</xdr:row>
                    <xdr:rowOff>142875</xdr:rowOff>
                  </from>
                  <to>
                    <xdr:col>1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7" name="Check Box 8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19</xdr:row>
                    <xdr:rowOff>142875</xdr:rowOff>
                  </from>
                  <to>
                    <xdr:col>1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8" name="Check Box 8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20</xdr:row>
                    <xdr:rowOff>142875</xdr:rowOff>
                  </from>
                  <to>
                    <xdr:col>1</xdr:col>
                    <xdr:colOff>342900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9" name="Check Box 8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21</xdr:row>
                    <xdr:rowOff>142875</xdr:rowOff>
                  </from>
                  <to>
                    <xdr:col>1</xdr:col>
                    <xdr:colOff>342900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90" name="Check Box 8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22</xdr:row>
                    <xdr:rowOff>142875</xdr:rowOff>
                  </from>
                  <to>
                    <xdr:col>1</xdr:col>
                    <xdr:colOff>342900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1" name="Check Box 8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23</xdr:row>
                    <xdr:rowOff>142875</xdr:rowOff>
                  </from>
                  <to>
                    <xdr:col>1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92" name="Check Box 8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24</xdr:row>
                    <xdr:rowOff>142875</xdr:rowOff>
                  </from>
                  <to>
                    <xdr:col>1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3" name="Check Box 9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25</xdr:row>
                    <xdr:rowOff>142875</xdr:rowOff>
                  </from>
                  <to>
                    <xdr:col>1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4" name="Check Box 9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26</xdr:row>
                    <xdr:rowOff>142875</xdr:rowOff>
                  </from>
                  <to>
                    <xdr:col>1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5" name="Check Box 9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27</xdr:row>
                    <xdr:rowOff>142875</xdr:rowOff>
                  </from>
                  <to>
                    <xdr:col>1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6" name="Check Box 9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28</xdr:row>
                    <xdr:rowOff>142875</xdr:rowOff>
                  </from>
                  <to>
                    <xdr:col>1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7" name="Check Box 9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29</xdr:row>
                    <xdr:rowOff>142875</xdr:rowOff>
                  </from>
                  <to>
                    <xdr:col>1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8" name="Check Box 9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30</xdr:row>
                    <xdr:rowOff>142875</xdr:rowOff>
                  </from>
                  <to>
                    <xdr:col>1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9" name="Check Box 9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31</xdr:row>
                    <xdr:rowOff>142875</xdr:rowOff>
                  </from>
                  <to>
                    <xdr:col>1</xdr:col>
                    <xdr:colOff>342900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0" name="Check Box 9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32</xdr:row>
                    <xdr:rowOff>142875</xdr:rowOff>
                  </from>
                  <to>
                    <xdr:col>1</xdr:col>
                    <xdr:colOff>342900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1" name="Check Box 9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33</xdr:row>
                    <xdr:rowOff>142875</xdr:rowOff>
                  </from>
                  <to>
                    <xdr:col>1</xdr:col>
                    <xdr:colOff>342900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2" name="Check Box 9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34</xdr:row>
                    <xdr:rowOff>142875</xdr:rowOff>
                  </from>
                  <to>
                    <xdr:col>1</xdr:col>
                    <xdr:colOff>342900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3" name="Check Box 10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35</xdr:row>
                    <xdr:rowOff>142875</xdr:rowOff>
                  </from>
                  <to>
                    <xdr:col>1</xdr:col>
                    <xdr:colOff>342900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4" name="Check Box 10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36</xdr:row>
                    <xdr:rowOff>142875</xdr:rowOff>
                  </from>
                  <to>
                    <xdr:col>1</xdr:col>
                    <xdr:colOff>342900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5" name="Check Box 10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37</xdr:row>
                    <xdr:rowOff>142875</xdr:rowOff>
                  </from>
                  <to>
                    <xdr:col>1</xdr:col>
                    <xdr:colOff>342900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6" name="Check Box 10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38</xdr:row>
                    <xdr:rowOff>142875</xdr:rowOff>
                  </from>
                  <to>
                    <xdr:col>1</xdr:col>
                    <xdr:colOff>342900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7" name="Check Box 10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39</xdr:row>
                    <xdr:rowOff>142875</xdr:rowOff>
                  </from>
                  <to>
                    <xdr:col>1</xdr:col>
                    <xdr:colOff>342900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8" name="Check Box 10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40</xdr:row>
                    <xdr:rowOff>142875</xdr:rowOff>
                  </from>
                  <to>
                    <xdr:col>1</xdr:col>
                    <xdr:colOff>342900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9" name="Check Box 10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41</xdr:row>
                    <xdr:rowOff>142875</xdr:rowOff>
                  </from>
                  <to>
                    <xdr:col>1</xdr:col>
                    <xdr:colOff>342900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10" name="Check Box 10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42</xdr:row>
                    <xdr:rowOff>142875</xdr:rowOff>
                  </from>
                  <to>
                    <xdr:col>1</xdr:col>
                    <xdr:colOff>342900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11" name="Check Box 10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43</xdr:row>
                    <xdr:rowOff>142875</xdr:rowOff>
                  </from>
                  <to>
                    <xdr:col>1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12" name="Check Box 10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44</xdr:row>
                    <xdr:rowOff>142875</xdr:rowOff>
                  </from>
                  <to>
                    <xdr:col>1</xdr:col>
                    <xdr:colOff>342900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13" name="Check Box 11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45</xdr:row>
                    <xdr:rowOff>142875</xdr:rowOff>
                  </from>
                  <to>
                    <xdr:col>1</xdr:col>
                    <xdr:colOff>342900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14" name="Check Box 11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46</xdr:row>
                    <xdr:rowOff>142875</xdr:rowOff>
                  </from>
                  <to>
                    <xdr:col>1</xdr:col>
                    <xdr:colOff>342900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15" name="Check Box 11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47</xdr:row>
                    <xdr:rowOff>142875</xdr:rowOff>
                  </from>
                  <to>
                    <xdr:col>1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16" name="Check Box 11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17" name="Check Box 11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18" name="Check Box 11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19" name="Check Box 11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20" name="Check Box 11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21" name="Check Box 11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22" name="Check Box 11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23" name="Check Box 12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24" name="Check Box 12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25" name="Check Box 12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26" name="Check Box 12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27" name="Check Box 12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28" name="Check Box 12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29" name="Check Box 12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30" name="Check Box 12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31" name="Check Box 12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32" name="Check Box 12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33" name="Check Box 13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34" name="Check Box 13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35" name="Check Box 13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36" name="Check Box 13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37" name="Check Box 13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38" name="Check Box 13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39" name="Check Box 13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40" name="Check Box 13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41" name="Check Box 13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42" name="Check Box 13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43" name="Check Box 14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44" name="Check Box 14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45" name="Check Box 14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R62"/>
  <sheetViews>
    <sheetView tabSelected="1" workbookViewId="0">
      <selection activeCell="B7" sqref="B7"/>
    </sheetView>
  </sheetViews>
  <sheetFormatPr defaultRowHeight="15" x14ac:dyDescent="0.25"/>
  <cols>
    <col min="1" max="1" width="2.85546875" customWidth="1"/>
    <col min="2" max="9" width="6.85546875" customWidth="1"/>
    <col min="10" max="10" width="2.85546875" customWidth="1"/>
    <col min="11" max="17" width="6.85546875" customWidth="1"/>
    <col min="18" max="18" width="2.85546875" customWidth="1"/>
  </cols>
  <sheetData>
    <row r="1" spans="1:18" ht="15.75" customHeight="1" thickTop="1" x14ac:dyDescent="0.25">
      <c r="A1" s="23"/>
      <c r="B1" s="51">
        <f>'Profile Summary'!B1:C3</f>
        <v>43221</v>
      </c>
      <c r="C1" s="51"/>
      <c r="D1" s="54" t="s">
        <v>24</v>
      </c>
      <c r="E1" s="54"/>
      <c r="F1" s="54"/>
      <c r="G1" s="54"/>
      <c r="H1" s="54"/>
      <c r="I1" s="54"/>
      <c r="J1" s="36"/>
      <c r="K1" s="36"/>
      <c r="L1" s="36"/>
      <c r="M1" s="36"/>
      <c r="N1" s="36"/>
      <c r="O1" s="36"/>
      <c r="P1" s="36"/>
      <c r="Q1" s="36"/>
      <c r="R1" s="37"/>
    </row>
    <row r="2" spans="1:18" ht="15" customHeight="1" x14ac:dyDescent="0.25">
      <c r="A2" s="18"/>
      <c r="B2" s="52"/>
      <c r="C2" s="52"/>
      <c r="D2" s="55"/>
      <c r="E2" s="55"/>
      <c r="F2" s="55"/>
      <c r="G2" s="55"/>
      <c r="H2" s="55"/>
      <c r="I2" s="55"/>
      <c r="J2" s="26"/>
      <c r="K2" s="26"/>
      <c r="L2" s="26"/>
      <c r="M2" s="26"/>
      <c r="N2" s="26"/>
      <c r="O2" s="26"/>
      <c r="P2" s="26"/>
      <c r="Q2" s="26"/>
      <c r="R2" s="35"/>
    </row>
    <row r="3" spans="1:18" ht="15" customHeight="1" x14ac:dyDescent="0.25">
      <c r="A3" s="18"/>
      <c r="B3" s="53"/>
      <c r="C3" s="53"/>
      <c r="D3" s="56"/>
      <c r="E3" s="56"/>
      <c r="F3" s="56"/>
      <c r="G3" s="56"/>
      <c r="H3" s="56"/>
      <c r="I3" s="56"/>
      <c r="J3" s="26"/>
      <c r="K3" s="26"/>
      <c r="L3" s="26"/>
      <c r="M3" s="26"/>
      <c r="N3" s="26"/>
      <c r="O3" s="26"/>
      <c r="P3" s="26"/>
      <c r="Q3" s="26"/>
      <c r="R3" s="35"/>
    </row>
    <row r="4" spans="1:18" x14ac:dyDescent="0.25">
      <c r="A4" s="18"/>
      <c r="B4" s="71" t="s">
        <v>4</v>
      </c>
      <c r="C4" s="71"/>
      <c r="D4" s="71"/>
      <c r="E4" s="87" t="str">
        <f>IF('Profile Summary'!E4:I4="","",'Profile Summary'!E4:I4)</f>
        <v/>
      </c>
      <c r="F4" s="87"/>
      <c r="G4" s="87"/>
      <c r="H4" s="87"/>
      <c r="I4" s="87"/>
      <c r="J4" s="27"/>
      <c r="K4" s="26"/>
      <c r="L4" s="26"/>
      <c r="M4" s="26"/>
      <c r="N4" s="26"/>
      <c r="O4" s="26"/>
      <c r="P4" s="26"/>
      <c r="Q4" s="26"/>
      <c r="R4" s="35"/>
    </row>
    <row r="5" spans="1:18" x14ac:dyDescent="0.25">
      <c r="A5" s="18"/>
      <c r="B5" s="46" t="s">
        <v>56</v>
      </c>
      <c r="C5" s="20"/>
      <c r="D5" s="20"/>
      <c r="E5" s="20"/>
      <c r="F5" s="20"/>
      <c r="G5" s="20"/>
      <c r="H5" s="20"/>
      <c r="I5" s="20"/>
      <c r="J5" s="25"/>
      <c r="K5" s="20"/>
      <c r="L5" s="20"/>
      <c r="M5" s="20"/>
      <c r="N5" s="20"/>
      <c r="O5" s="20"/>
      <c r="P5" s="20"/>
      <c r="Q5" s="20"/>
      <c r="R5" s="35"/>
    </row>
    <row r="6" spans="1:18" x14ac:dyDescent="0.25">
      <c r="A6" s="18"/>
      <c r="B6" s="103" t="s">
        <v>57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35"/>
    </row>
    <row r="7" spans="1:18" x14ac:dyDescent="0.25">
      <c r="A7" s="18"/>
      <c r="B7" s="103" t="s">
        <v>58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35"/>
    </row>
    <row r="8" spans="1:18" x14ac:dyDescent="0.25">
      <c r="A8" s="18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35"/>
    </row>
    <row r="9" spans="1:18" x14ac:dyDescent="0.25">
      <c r="A9" s="18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35"/>
    </row>
    <row r="10" spans="1:18" x14ac:dyDescent="0.25">
      <c r="A10" s="18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35"/>
    </row>
    <row r="11" spans="1:18" x14ac:dyDescent="0.25">
      <c r="A11" s="18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35"/>
    </row>
    <row r="12" spans="1:18" x14ac:dyDescent="0.25">
      <c r="A12" s="18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35"/>
    </row>
    <row r="13" spans="1:18" x14ac:dyDescent="0.25">
      <c r="A13" s="18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35"/>
    </row>
    <row r="14" spans="1:18" x14ac:dyDescent="0.25">
      <c r="A14" s="18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35"/>
    </row>
    <row r="15" spans="1:18" x14ac:dyDescent="0.25">
      <c r="A15" s="18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35"/>
    </row>
    <row r="16" spans="1:18" x14ac:dyDescent="0.25">
      <c r="A16" s="18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35"/>
    </row>
    <row r="17" spans="1:18" x14ac:dyDescent="0.25">
      <c r="A17" s="18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35"/>
    </row>
    <row r="18" spans="1:18" x14ac:dyDescent="0.25">
      <c r="A18" s="18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35"/>
    </row>
    <row r="19" spans="1:18" x14ac:dyDescent="0.25">
      <c r="A19" s="18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35"/>
    </row>
    <row r="20" spans="1:18" x14ac:dyDescent="0.25">
      <c r="A20" s="18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35"/>
    </row>
    <row r="21" spans="1:18" x14ac:dyDescent="0.25">
      <c r="A21" s="18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35"/>
    </row>
    <row r="22" spans="1:18" x14ac:dyDescent="0.25">
      <c r="A22" s="18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35"/>
    </row>
    <row r="23" spans="1:18" x14ac:dyDescent="0.25">
      <c r="A23" s="18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35"/>
    </row>
    <row r="24" spans="1:18" x14ac:dyDescent="0.25">
      <c r="A24" s="18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35"/>
    </row>
    <row r="25" spans="1:18" x14ac:dyDescent="0.25">
      <c r="A25" s="18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35"/>
    </row>
    <row r="26" spans="1:18" x14ac:dyDescent="0.25">
      <c r="A26" s="18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35"/>
    </row>
    <row r="27" spans="1:18" x14ac:dyDescent="0.25">
      <c r="A27" s="18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35"/>
    </row>
    <row r="28" spans="1:18" x14ac:dyDescent="0.25">
      <c r="A28" s="18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35"/>
    </row>
    <row r="29" spans="1:18" x14ac:dyDescent="0.25">
      <c r="A29" s="18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35"/>
    </row>
    <row r="30" spans="1:18" x14ac:dyDescent="0.25">
      <c r="A30" s="18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35"/>
    </row>
    <row r="31" spans="1:18" x14ac:dyDescent="0.25">
      <c r="A31" s="18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35"/>
    </row>
    <row r="32" spans="1:18" x14ac:dyDescent="0.25">
      <c r="A32" s="18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35"/>
    </row>
    <row r="33" spans="1:18" x14ac:dyDescent="0.25">
      <c r="A33" s="18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35"/>
    </row>
    <row r="34" spans="1:18" x14ac:dyDescent="0.25">
      <c r="A34" s="18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35"/>
    </row>
    <row r="35" spans="1:18" x14ac:dyDescent="0.25">
      <c r="A35" s="18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35"/>
    </row>
    <row r="36" spans="1:18" x14ac:dyDescent="0.25">
      <c r="A36" s="18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35"/>
    </row>
    <row r="37" spans="1:18" x14ac:dyDescent="0.25">
      <c r="A37" s="18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35"/>
    </row>
    <row r="38" spans="1:18" x14ac:dyDescent="0.25">
      <c r="A38" s="18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35"/>
    </row>
    <row r="39" spans="1:18" x14ac:dyDescent="0.25">
      <c r="A39" s="18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35"/>
    </row>
    <row r="40" spans="1:18" x14ac:dyDescent="0.25">
      <c r="A40" s="18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35"/>
    </row>
    <row r="41" spans="1:18" x14ac:dyDescent="0.25">
      <c r="A41" s="18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35"/>
    </row>
    <row r="42" spans="1:18" x14ac:dyDescent="0.25">
      <c r="A42" s="18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35"/>
    </row>
    <row r="43" spans="1:18" x14ac:dyDescent="0.25">
      <c r="A43" s="18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35"/>
    </row>
    <row r="44" spans="1:18" x14ac:dyDescent="0.25">
      <c r="A44" s="18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35"/>
    </row>
    <row r="45" spans="1:18" x14ac:dyDescent="0.25">
      <c r="A45" s="18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35"/>
    </row>
    <row r="46" spans="1:18" x14ac:dyDescent="0.25">
      <c r="A46" s="18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35"/>
    </row>
    <row r="47" spans="1:18" x14ac:dyDescent="0.25">
      <c r="A47" s="18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35"/>
    </row>
    <row r="48" spans="1:18" x14ac:dyDescent="0.25">
      <c r="A48" s="18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35"/>
    </row>
    <row r="49" spans="1:18" x14ac:dyDescent="0.25">
      <c r="A49" s="18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35"/>
    </row>
    <row r="50" spans="1:18" x14ac:dyDescent="0.25">
      <c r="A50" s="18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35"/>
    </row>
    <row r="51" spans="1:18" x14ac:dyDescent="0.25">
      <c r="A51" s="18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35"/>
    </row>
    <row r="52" spans="1:18" x14ac:dyDescent="0.25">
      <c r="A52" s="18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35"/>
    </row>
    <row r="53" spans="1:18" x14ac:dyDescent="0.25">
      <c r="A53" s="18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35"/>
    </row>
    <row r="54" spans="1:18" x14ac:dyDescent="0.25">
      <c r="A54" s="18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35"/>
    </row>
    <row r="55" spans="1:18" x14ac:dyDescent="0.25">
      <c r="A55" s="18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35"/>
    </row>
    <row r="56" spans="1:18" x14ac:dyDescent="0.25">
      <c r="A56" s="18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35"/>
    </row>
    <row r="57" spans="1:18" x14ac:dyDescent="0.25">
      <c r="A57" s="18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35"/>
    </row>
    <row r="58" spans="1:18" x14ac:dyDescent="0.25">
      <c r="A58" s="18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35"/>
    </row>
    <row r="59" spans="1:18" x14ac:dyDescent="0.25">
      <c r="A59" s="18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35"/>
    </row>
    <row r="60" spans="1:18" x14ac:dyDescent="0.25">
      <c r="A60" s="18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35"/>
    </row>
    <row r="61" spans="1:18" x14ac:dyDescent="0.25">
      <c r="A61" s="18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35"/>
    </row>
    <row r="62" spans="1:18" x14ac:dyDescent="0.25">
      <c r="A62" s="42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41"/>
    </row>
  </sheetData>
  <sheetProtection algorithmName="SHA-512" hashValue="iC8BAtX6tN0fBoXpbb8rM9bO5JXdycdnKMxF9QIFRMCILe23lqhYodObfvq2BKo8K4CzO0aJBUgXDILp0+h8Wg==" saltValue="JW5airFWPmWx/EdeXqwYrg==" spinCount="100000" sheet="1" objects="1" scenarios="1"/>
  <protectedRanges>
    <protectedRange algorithmName="SHA-512" hashValue="I+89KWnsJjMkyjlnHAxnlty3zygRgGZpjTffxAEDckYepmmqfEBPTQWINHLY5HjjWbkghoaq594bF0JkLpvSuQ==" saltValue="CauFla1m4rNNOJr55SSUgg==" spinCount="100000" sqref="A1:R4" name="Range1"/>
  </protectedRanges>
  <mergeCells count="4">
    <mergeCell ref="B1:C3"/>
    <mergeCell ref="D1:I3"/>
    <mergeCell ref="B4:D4"/>
    <mergeCell ref="E4:I4"/>
  </mergeCells>
  <pageMargins left="0.7" right="0.7" top="0.75" bottom="0.75" header="0.3" footer="0.3"/>
  <pageSetup scale="75" fitToWidth="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D9"/>
  <sheetViews>
    <sheetView workbookViewId="0">
      <selection activeCell="C2" sqref="C2"/>
    </sheetView>
  </sheetViews>
  <sheetFormatPr defaultRowHeight="15" x14ac:dyDescent="0.25"/>
  <cols>
    <col min="1" max="1" width="8.85546875" bestFit="1" customWidth="1"/>
    <col min="2" max="2" width="11.85546875" bestFit="1" customWidth="1"/>
    <col min="3" max="3" width="24.28515625" bestFit="1" customWidth="1"/>
    <col min="4" max="4" width="21.140625" bestFit="1" customWidth="1"/>
  </cols>
  <sheetData>
    <row r="1" spans="1:4" x14ac:dyDescent="0.25">
      <c r="A1" s="5" t="s">
        <v>26</v>
      </c>
      <c r="B1" s="6" t="s">
        <v>7</v>
      </c>
      <c r="C1" s="5" t="s">
        <v>27</v>
      </c>
      <c r="D1" s="5" t="s">
        <v>28</v>
      </c>
    </row>
    <row r="2" spans="1:4" x14ac:dyDescent="0.25">
      <c r="A2" s="4" t="s">
        <v>29</v>
      </c>
      <c r="B2" s="3" t="s">
        <v>30</v>
      </c>
      <c r="C2" s="4" t="s">
        <v>31</v>
      </c>
      <c r="D2" s="4" t="s">
        <v>32</v>
      </c>
    </row>
    <row r="3" spans="1:4" x14ac:dyDescent="0.25">
      <c r="A3" s="1" t="s">
        <v>33</v>
      </c>
      <c r="B3" s="3" t="s">
        <v>34</v>
      </c>
      <c r="C3" s="4" t="s">
        <v>35</v>
      </c>
      <c r="D3" s="1" t="s">
        <v>36</v>
      </c>
    </row>
    <row r="4" spans="1:4" x14ac:dyDescent="0.25">
      <c r="A4" s="7"/>
      <c r="B4" s="3" t="s">
        <v>37</v>
      </c>
      <c r="C4" s="4" t="s">
        <v>38</v>
      </c>
      <c r="D4" s="7"/>
    </row>
    <row r="5" spans="1:4" x14ac:dyDescent="0.25">
      <c r="A5" s="7"/>
      <c r="B5" s="8" t="s">
        <v>39</v>
      </c>
      <c r="C5" s="4" t="s">
        <v>40</v>
      </c>
      <c r="D5" s="7"/>
    </row>
    <row r="6" spans="1:4" x14ac:dyDescent="0.25">
      <c r="A6" s="7"/>
      <c r="B6" s="7"/>
      <c r="C6" s="4" t="s">
        <v>41</v>
      </c>
      <c r="D6" s="7"/>
    </row>
    <row r="7" spans="1:4" x14ac:dyDescent="0.25">
      <c r="A7" s="7"/>
      <c r="B7" s="7"/>
      <c r="C7" s="4" t="s">
        <v>42</v>
      </c>
      <c r="D7" s="7"/>
    </row>
    <row r="8" spans="1:4" x14ac:dyDescent="0.25">
      <c r="C8" s="44" t="s">
        <v>54</v>
      </c>
    </row>
    <row r="9" spans="1:4" x14ac:dyDescent="0.25">
      <c r="C9" s="45" t="s">
        <v>55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Profile Summary</vt:lpstr>
      <vt:lpstr>Profile Summary (2)</vt:lpstr>
      <vt:lpstr>Profile Summary (3)</vt:lpstr>
      <vt:lpstr>Notes and Comments</vt:lpstr>
      <vt:lpstr>Lists</vt:lpstr>
      <vt:lpstr>Direction</vt:lpstr>
      <vt:lpstr>Equation</vt:lpstr>
      <vt:lpstr>Lane</vt:lpstr>
      <vt:lpstr>'Notes and Comments'!Print_Area</vt:lpstr>
      <vt:lpstr>'Profile Summary'!Print_Area</vt:lpstr>
      <vt:lpstr>Speed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rapidair</dc:creator>
  <cp:lastModifiedBy>De Vries, Jeff</cp:lastModifiedBy>
  <cp:lastPrinted>2018-03-08T16:06:06Z</cp:lastPrinted>
  <dcterms:created xsi:type="dcterms:W3CDTF">2016-05-25T19:38:23Z</dcterms:created>
  <dcterms:modified xsi:type="dcterms:W3CDTF">2023-05-12T19:11:59Z</dcterms:modified>
</cp:coreProperties>
</file>