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W:\Highway\Materials\PCC\Field and Lab Reports\Cores-Thickness\"/>
    </mc:Choice>
  </mc:AlternateContent>
  <xr:revisionPtr revIDLastSave="0" documentId="13_ncr:1_{ABE81E3C-EC87-4BFD-ACAD-F353909310EC}" xr6:coauthVersionLast="44" xr6:coauthVersionMax="44" xr10:uidLastSave="{00000000-0000-0000-0000-000000000000}"/>
  <bookViews>
    <workbookView xWindow="-120" yWindow="-120" windowWidth="29040" windowHeight="15840" tabRatio="598" xr2:uid="{00000000-000D-0000-FFFF-FFFF00000000}"/>
  </bookViews>
  <sheets>
    <sheet name="INFORMATION INPUT" sheetId="1" r:id="rId1"/>
    <sheet name="THICKNESS INPUT" sheetId="2" r:id="rId2"/>
    <sheet name="THICKNESS SUMMARY" sheetId="3" r:id="rId3"/>
    <sheet name="THICKNESS REPORT" sheetId="4" r:id="rId4"/>
    <sheet name="THICKNESS INPUT FIELD" sheetId="11" state="hidden" r:id="rId5"/>
  </sheets>
  <definedNames>
    <definedName name="_Fill" hidden="1">#REF!</definedName>
    <definedName name="_xlnm.Criteria">#REF!</definedName>
    <definedName name="_xlnm.Database">#REF!</definedName>
    <definedName name="english" localSheetId="4">'THICKNESS REPORT'!#REF!</definedName>
    <definedName name="english">'THICKNESS REPORT'!#REF!</definedName>
    <definedName name="metric" localSheetId="4">'THICKNESS REPORT'!#REF!</definedName>
    <definedName name="metric">'THICKNESS REPORT'!#REF!</definedName>
    <definedName name="_xlnm.Print_Area" localSheetId="0">'INFORMATION INPUT'!$A$1:$D$45</definedName>
    <definedName name="_xlnm.Print_Area" localSheetId="1">'THICKNESS INPUT'!$A$1:$R$227</definedName>
    <definedName name="_xlnm.Print_Area" localSheetId="4">'THICKNESS INPUT FIELD'!$A$1:$P$27</definedName>
    <definedName name="_xlnm.Print_Area" localSheetId="3">'THICKNESS REPORT'!$A$1:$H$39</definedName>
    <definedName name="_xlnm.Print_Area" localSheetId="2">'THICKNESS SUMMARY'!$A$1:$AR$227</definedName>
    <definedName name="_xlnm.Print_Titles" localSheetId="1">'THICKNESS INPUT'!$1:$3</definedName>
    <definedName name="_xlnm.Print_Titles" localSheetId="4">'THICKNESS INPUT FIELD'!$1:$3</definedName>
    <definedName name="_xlnm.Print_Titles" localSheetId="2">'THICKNESS SUMMARY'!$1:$2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6" i="4" l="1"/>
  <c r="G15" i="4"/>
  <c r="AF227" i="3"/>
  <c r="Z227" i="3"/>
  <c r="T227" i="3"/>
  <c r="S227" i="3"/>
  <c r="P227" i="3"/>
  <c r="O227" i="3"/>
  <c r="N227" i="3"/>
  <c r="M227" i="3"/>
  <c r="L227" i="3"/>
  <c r="K227" i="3"/>
  <c r="J227" i="3"/>
  <c r="I227" i="3"/>
  <c r="H227" i="3"/>
  <c r="Q227" i="3" s="1"/>
  <c r="AO227" i="3" s="1"/>
  <c r="C227" i="3"/>
  <c r="G227" i="3"/>
  <c r="F227" i="3"/>
  <c r="E227" i="3"/>
  <c r="D227" i="3"/>
  <c r="B227" i="3"/>
  <c r="A227" i="3"/>
  <c r="AH227" i="3" s="1"/>
  <c r="AF226" i="3"/>
  <c r="Z226" i="3"/>
  <c r="T226" i="3"/>
  <c r="S226" i="3"/>
  <c r="P226" i="3"/>
  <c r="O226" i="3"/>
  <c r="N226" i="3"/>
  <c r="M226" i="3"/>
  <c r="L226" i="3"/>
  <c r="K226" i="3"/>
  <c r="J226" i="3"/>
  <c r="I226" i="3"/>
  <c r="H226" i="3"/>
  <c r="G226" i="3"/>
  <c r="F226" i="3"/>
  <c r="E226" i="3"/>
  <c r="D226" i="3"/>
  <c r="B226" i="3"/>
  <c r="AF225" i="3"/>
  <c r="Z225" i="3"/>
  <c r="T225" i="3"/>
  <c r="S225" i="3"/>
  <c r="P225" i="3"/>
  <c r="O225" i="3"/>
  <c r="N225" i="3"/>
  <c r="M225" i="3"/>
  <c r="L225" i="3"/>
  <c r="K225" i="3"/>
  <c r="J225" i="3"/>
  <c r="I225" i="3"/>
  <c r="H225" i="3"/>
  <c r="G225" i="3"/>
  <c r="F225" i="3"/>
  <c r="E225" i="3"/>
  <c r="D225" i="3"/>
  <c r="B225" i="3"/>
  <c r="AF224" i="3"/>
  <c r="Z224" i="3"/>
  <c r="T224" i="3"/>
  <c r="S224" i="3"/>
  <c r="P224" i="3"/>
  <c r="O224" i="3"/>
  <c r="N224" i="3"/>
  <c r="M224" i="3"/>
  <c r="L224" i="3"/>
  <c r="K224" i="3"/>
  <c r="J224" i="3"/>
  <c r="I224" i="3"/>
  <c r="H224" i="3"/>
  <c r="G224" i="3"/>
  <c r="F224" i="3"/>
  <c r="E224" i="3"/>
  <c r="D224" i="3"/>
  <c r="B224" i="3"/>
  <c r="AF223" i="3"/>
  <c r="Z223" i="3"/>
  <c r="T223" i="3"/>
  <c r="S223" i="3"/>
  <c r="P223" i="3"/>
  <c r="O223" i="3"/>
  <c r="N223" i="3"/>
  <c r="M223" i="3"/>
  <c r="L223" i="3"/>
  <c r="K223" i="3"/>
  <c r="J223" i="3"/>
  <c r="I223" i="3"/>
  <c r="H223" i="3"/>
  <c r="G223" i="3"/>
  <c r="F223" i="3"/>
  <c r="E223" i="3"/>
  <c r="D223" i="3"/>
  <c r="B223" i="3"/>
  <c r="AF222" i="3"/>
  <c r="Z222" i="3"/>
  <c r="T222" i="3"/>
  <c r="S222" i="3"/>
  <c r="P222" i="3"/>
  <c r="O222" i="3"/>
  <c r="N222" i="3"/>
  <c r="M222" i="3"/>
  <c r="L222" i="3"/>
  <c r="K222" i="3"/>
  <c r="J222" i="3"/>
  <c r="I222" i="3"/>
  <c r="H222" i="3"/>
  <c r="Q222" i="3" s="1"/>
  <c r="AO222" i="3" s="1"/>
  <c r="Y222" i="3" s="1"/>
  <c r="AA222" i="3" s="1"/>
  <c r="G222" i="3"/>
  <c r="F222" i="3"/>
  <c r="E222" i="3"/>
  <c r="D222" i="3"/>
  <c r="B222" i="3"/>
  <c r="AF221" i="3"/>
  <c r="Z221" i="3"/>
  <c r="T221" i="3"/>
  <c r="S221" i="3"/>
  <c r="P221" i="3"/>
  <c r="O221" i="3"/>
  <c r="N221" i="3"/>
  <c r="M221" i="3"/>
  <c r="L221" i="3"/>
  <c r="K221" i="3"/>
  <c r="J221" i="3"/>
  <c r="I221" i="3"/>
  <c r="H221" i="3"/>
  <c r="Q221" i="3" s="1"/>
  <c r="G221" i="3"/>
  <c r="F221" i="3"/>
  <c r="E221" i="3"/>
  <c r="D221" i="3"/>
  <c r="B221" i="3"/>
  <c r="AF220" i="3"/>
  <c r="Z220" i="3"/>
  <c r="T220" i="3"/>
  <c r="S220" i="3"/>
  <c r="P220" i="3"/>
  <c r="O220" i="3"/>
  <c r="N220" i="3"/>
  <c r="M220" i="3"/>
  <c r="L220" i="3"/>
  <c r="K220" i="3"/>
  <c r="J220" i="3"/>
  <c r="I220" i="3"/>
  <c r="H220" i="3"/>
  <c r="G220" i="3"/>
  <c r="F220" i="3"/>
  <c r="E220" i="3"/>
  <c r="D220" i="3"/>
  <c r="B220" i="3"/>
  <c r="AF219" i="3"/>
  <c r="Z219" i="3"/>
  <c r="T219" i="3"/>
  <c r="S219" i="3"/>
  <c r="P219" i="3"/>
  <c r="O219" i="3"/>
  <c r="N219" i="3"/>
  <c r="M219" i="3"/>
  <c r="L219" i="3"/>
  <c r="K219" i="3"/>
  <c r="J219" i="3"/>
  <c r="I219" i="3"/>
  <c r="H219" i="3"/>
  <c r="G219" i="3"/>
  <c r="F219" i="3"/>
  <c r="E219" i="3"/>
  <c r="D219" i="3"/>
  <c r="B219" i="3"/>
  <c r="AF218" i="3"/>
  <c r="Z218" i="3"/>
  <c r="T218" i="3"/>
  <c r="S218" i="3"/>
  <c r="P218" i="3"/>
  <c r="O218" i="3"/>
  <c r="N218" i="3"/>
  <c r="M218" i="3"/>
  <c r="L218" i="3"/>
  <c r="K218" i="3"/>
  <c r="J218" i="3"/>
  <c r="I218" i="3"/>
  <c r="H218" i="3"/>
  <c r="Q218" i="3" s="1"/>
  <c r="AO218" i="3" s="1"/>
  <c r="G218" i="3"/>
  <c r="F218" i="3"/>
  <c r="E218" i="3"/>
  <c r="D218" i="3"/>
  <c r="B218" i="3"/>
  <c r="AF217" i="3"/>
  <c r="Z217" i="3"/>
  <c r="T217" i="3"/>
  <c r="S217" i="3"/>
  <c r="P217" i="3"/>
  <c r="O217" i="3"/>
  <c r="N217" i="3"/>
  <c r="M217" i="3"/>
  <c r="L217" i="3"/>
  <c r="K217" i="3"/>
  <c r="J217" i="3"/>
  <c r="I217" i="3"/>
  <c r="H217" i="3"/>
  <c r="C217" i="3" s="1"/>
  <c r="G217" i="3"/>
  <c r="F217" i="3"/>
  <c r="E217" i="3"/>
  <c r="D217" i="3"/>
  <c r="B217" i="3"/>
  <c r="AF216" i="3"/>
  <c r="Z216" i="3"/>
  <c r="T216" i="3"/>
  <c r="S216" i="3"/>
  <c r="P216" i="3"/>
  <c r="O216" i="3"/>
  <c r="N216" i="3"/>
  <c r="M216" i="3"/>
  <c r="L216" i="3"/>
  <c r="K216" i="3"/>
  <c r="J216" i="3"/>
  <c r="I216" i="3"/>
  <c r="H216" i="3"/>
  <c r="G216" i="3"/>
  <c r="F216" i="3"/>
  <c r="E216" i="3"/>
  <c r="D216" i="3"/>
  <c r="B216" i="3"/>
  <c r="AF215" i="3"/>
  <c r="Z215" i="3"/>
  <c r="T215" i="3"/>
  <c r="S215" i="3"/>
  <c r="P215" i="3"/>
  <c r="O215" i="3"/>
  <c r="N215" i="3"/>
  <c r="M215" i="3"/>
  <c r="L215" i="3"/>
  <c r="K215" i="3"/>
  <c r="J215" i="3"/>
  <c r="I215" i="3"/>
  <c r="H215" i="3"/>
  <c r="Q215" i="3" s="1"/>
  <c r="AO215" i="3" s="1"/>
  <c r="Y215" i="3" s="1"/>
  <c r="AA215" i="3" s="1"/>
  <c r="G215" i="3"/>
  <c r="F215" i="3"/>
  <c r="E215" i="3"/>
  <c r="D215" i="3"/>
  <c r="B215" i="3"/>
  <c r="AF214" i="3"/>
  <c r="Z214" i="3"/>
  <c r="T214" i="3"/>
  <c r="S214" i="3"/>
  <c r="P214" i="3"/>
  <c r="O214" i="3"/>
  <c r="N214" i="3"/>
  <c r="M214" i="3"/>
  <c r="L214" i="3"/>
  <c r="K214" i="3"/>
  <c r="J214" i="3"/>
  <c r="I214" i="3"/>
  <c r="H214" i="3"/>
  <c r="Q214" i="3" s="1"/>
  <c r="AO214" i="3" s="1"/>
  <c r="Y214" i="3" s="1"/>
  <c r="AA214" i="3" s="1"/>
  <c r="G214" i="3"/>
  <c r="F214" i="3"/>
  <c r="E214" i="3"/>
  <c r="D214" i="3"/>
  <c r="B214" i="3"/>
  <c r="AF213" i="3"/>
  <c r="Z213" i="3"/>
  <c r="T213" i="3"/>
  <c r="S213" i="3"/>
  <c r="P213" i="3"/>
  <c r="O213" i="3"/>
  <c r="N213" i="3"/>
  <c r="M213" i="3"/>
  <c r="L213" i="3"/>
  <c r="K213" i="3"/>
  <c r="J213" i="3"/>
  <c r="I213" i="3"/>
  <c r="H213" i="3"/>
  <c r="Q213" i="3" s="1"/>
  <c r="G213" i="3"/>
  <c r="F213" i="3"/>
  <c r="E213" i="3"/>
  <c r="D213" i="3"/>
  <c r="B213" i="3"/>
  <c r="AF212" i="3"/>
  <c r="Z212" i="3"/>
  <c r="T212" i="3"/>
  <c r="S212" i="3"/>
  <c r="P212" i="3"/>
  <c r="O212" i="3"/>
  <c r="N212" i="3"/>
  <c r="M212" i="3"/>
  <c r="L212" i="3"/>
  <c r="K212" i="3"/>
  <c r="J212" i="3"/>
  <c r="I212" i="3"/>
  <c r="H212" i="3"/>
  <c r="C212" i="3" s="1"/>
  <c r="G212" i="3"/>
  <c r="F212" i="3"/>
  <c r="E212" i="3"/>
  <c r="D212" i="3"/>
  <c r="B212" i="3"/>
  <c r="AF211" i="3"/>
  <c r="Z211" i="3"/>
  <c r="T211" i="3"/>
  <c r="S211" i="3"/>
  <c r="P211" i="3"/>
  <c r="O211" i="3"/>
  <c r="N211" i="3"/>
  <c r="M211" i="3"/>
  <c r="L211" i="3"/>
  <c r="K211" i="3"/>
  <c r="J211" i="3"/>
  <c r="I211" i="3"/>
  <c r="H211" i="3"/>
  <c r="Q211" i="3" s="1"/>
  <c r="AO211" i="3"/>
  <c r="G211" i="3"/>
  <c r="F211" i="3"/>
  <c r="E211" i="3"/>
  <c r="D211" i="3"/>
  <c r="B211" i="3"/>
  <c r="AF210" i="3"/>
  <c r="Z210" i="3"/>
  <c r="T210" i="3"/>
  <c r="S210" i="3"/>
  <c r="P210" i="3"/>
  <c r="O210" i="3"/>
  <c r="N210" i="3"/>
  <c r="M210" i="3"/>
  <c r="L210" i="3"/>
  <c r="K210" i="3"/>
  <c r="J210" i="3"/>
  <c r="I210" i="3"/>
  <c r="H210" i="3"/>
  <c r="G210" i="3"/>
  <c r="F210" i="3"/>
  <c r="E210" i="3"/>
  <c r="D210" i="3"/>
  <c r="B210" i="3"/>
  <c r="AF209" i="3"/>
  <c r="Z209" i="3"/>
  <c r="T209" i="3"/>
  <c r="S209" i="3"/>
  <c r="P209" i="3"/>
  <c r="O209" i="3"/>
  <c r="N209" i="3"/>
  <c r="M209" i="3"/>
  <c r="L209" i="3"/>
  <c r="K209" i="3"/>
  <c r="J209" i="3"/>
  <c r="I209" i="3"/>
  <c r="H209" i="3"/>
  <c r="Q209" i="3" s="1"/>
  <c r="G209" i="3"/>
  <c r="F209" i="3"/>
  <c r="E209" i="3"/>
  <c r="D209" i="3"/>
  <c r="B209" i="3"/>
  <c r="AF208" i="3"/>
  <c r="Z208" i="3"/>
  <c r="T208" i="3"/>
  <c r="S208" i="3"/>
  <c r="P208" i="3"/>
  <c r="O208" i="3"/>
  <c r="N208" i="3"/>
  <c r="M208" i="3"/>
  <c r="L208" i="3"/>
  <c r="K208" i="3"/>
  <c r="J208" i="3"/>
  <c r="I208" i="3"/>
  <c r="H208" i="3"/>
  <c r="G208" i="3"/>
  <c r="F208" i="3"/>
  <c r="E208" i="3"/>
  <c r="D208" i="3"/>
  <c r="B208" i="3"/>
  <c r="AF207" i="3"/>
  <c r="Z207" i="3"/>
  <c r="T207" i="3"/>
  <c r="S207" i="3"/>
  <c r="P207" i="3"/>
  <c r="O207" i="3"/>
  <c r="N207" i="3"/>
  <c r="M207" i="3"/>
  <c r="L207" i="3"/>
  <c r="K207" i="3"/>
  <c r="J207" i="3"/>
  <c r="I207" i="3"/>
  <c r="H207" i="3"/>
  <c r="G207" i="3"/>
  <c r="F207" i="3"/>
  <c r="E207" i="3"/>
  <c r="D207" i="3"/>
  <c r="B207" i="3"/>
  <c r="AF206" i="3"/>
  <c r="Z206" i="3"/>
  <c r="T206" i="3"/>
  <c r="S206" i="3"/>
  <c r="P206" i="3"/>
  <c r="O206" i="3"/>
  <c r="N206" i="3"/>
  <c r="M206" i="3"/>
  <c r="L206" i="3"/>
  <c r="K206" i="3"/>
  <c r="J206" i="3"/>
  <c r="I206" i="3"/>
  <c r="H206" i="3"/>
  <c r="G206" i="3"/>
  <c r="F206" i="3"/>
  <c r="E206" i="3"/>
  <c r="D206" i="3"/>
  <c r="B206" i="3"/>
  <c r="AF205" i="3"/>
  <c r="Z205" i="3"/>
  <c r="T205" i="3"/>
  <c r="S205" i="3"/>
  <c r="P205" i="3"/>
  <c r="O205" i="3"/>
  <c r="N205" i="3"/>
  <c r="M205" i="3"/>
  <c r="L205" i="3"/>
  <c r="K205" i="3"/>
  <c r="J205" i="3"/>
  <c r="I205" i="3"/>
  <c r="H205" i="3"/>
  <c r="G205" i="3"/>
  <c r="F205" i="3"/>
  <c r="E205" i="3"/>
  <c r="D205" i="3"/>
  <c r="B205" i="3"/>
  <c r="AF204" i="3"/>
  <c r="Z204" i="3"/>
  <c r="T204" i="3"/>
  <c r="S204" i="3"/>
  <c r="P204" i="3"/>
  <c r="O204" i="3"/>
  <c r="N204" i="3"/>
  <c r="M204" i="3"/>
  <c r="L204" i="3"/>
  <c r="K204" i="3"/>
  <c r="J204" i="3"/>
  <c r="I204" i="3"/>
  <c r="H204" i="3"/>
  <c r="G204" i="3"/>
  <c r="F204" i="3"/>
  <c r="E204" i="3"/>
  <c r="D204" i="3"/>
  <c r="B204" i="3"/>
  <c r="AF203" i="3"/>
  <c r="Z203" i="3"/>
  <c r="T203" i="3"/>
  <c r="S203" i="3"/>
  <c r="P203" i="3"/>
  <c r="O203" i="3"/>
  <c r="N203" i="3"/>
  <c r="M203" i="3"/>
  <c r="L203" i="3"/>
  <c r="K203" i="3"/>
  <c r="J203" i="3"/>
  <c r="I203" i="3"/>
  <c r="H203" i="3"/>
  <c r="C203" i="3" s="1"/>
  <c r="G203" i="3"/>
  <c r="F203" i="3"/>
  <c r="E203" i="3"/>
  <c r="D203" i="3"/>
  <c r="B203" i="3"/>
  <c r="AF202" i="3"/>
  <c r="Z202" i="3"/>
  <c r="T202" i="3"/>
  <c r="S202" i="3"/>
  <c r="P202" i="3"/>
  <c r="O202" i="3"/>
  <c r="N202" i="3"/>
  <c r="M202" i="3"/>
  <c r="L202" i="3"/>
  <c r="K202" i="3"/>
  <c r="J202" i="3"/>
  <c r="I202" i="3"/>
  <c r="H202" i="3"/>
  <c r="C202" i="3" s="1"/>
  <c r="G202" i="3"/>
  <c r="F202" i="3"/>
  <c r="E202" i="3"/>
  <c r="D202" i="3"/>
  <c r="B202" i="3"/>
  <c r="AF201" i="3"/>
  <c r="Z201" i="3"/>
  <c r="T201" i="3"/>
  <c r="S201" i="3"/>
  <c r="P201" i="3"/>
  <c r="O201" i="3"/>
  <c r="N201" i="3"/>
  <c r="M201" i="3"/>
  <c r="L201" i="3"/>
  <c r="K201" i="3"/>
  <c r="J201" i="3"/>
  <c r="I201" i="3"/>
  <c r="H201" i="3"/>
  <c r="G201" i="3"/>
  <c r="F201" i="3"/>
  <c r="E201" i="3"/>
  <c r="D201" i="3"/>
  <c r="B201" i="3"/>
  <c r="AF200" i="3"/>
  <c r="Z200" i="3"/>
  <c r="T200" i="3"/>
  <c r="S200" i="3"/>
  <c r="P200" i="3"/>
  <c r="O200" i="3"/>
  <c r="N200" i="3"/>
  <c r="M200" i="3"/>
  <c r="L200" i="3"/>
  <c r="K200" i="3"/>
  <c r="J200" i="3"/>
  <c r="I200" i="3"/>
  <c r="H200" i="3"/>
  <c r="Q200" i="3" s="1"/>
  <c r="AO200" i="3" s="1"/>
  <c r="G200" i="3"/>
  <c r="F200" i="3"/>
  <c r="E200" i="3"/>
  <c r="D200" i="3"/>
  <c r="B200" i="3"/>
  <c r="AF199" i="3"/>
  <c r="Z199" i="3"/>
  <c r="T199" i="3"/>
  <c r="S199" i="3"/>
  <c r="P199" i="3"/>
  <c r="O199" i="3"/>
  <c r="N199" i="3"/>
  <c r="M199" i="3"/>
  <c r="L199" i="3"/>
  <c r="K199" i="3"/>
  <c r="J199" i="3"/>
  <c r="I199" i="3"/>
  <c r="H199" i="3"/>
  <c r="G199" i="3"/>
  <c r="F199" i="3"/>
  <c r="E199" i="3"/>
  <c r="D199" i="3"/>
  <c r="B199" i="3"/>
  <c r="AF198" i="3"/>
  <c r="Z198" i="3"/>
  <c r="T198" i="3"/>
  <c r="S198" i="3"/>
  <c r="P198" i="3"/>
  <c r="O198" i="3"/>
  <c r="N198" i="3"/>
  <c r="M198" i="3"/>
  <c r="L198" i="3"/>
  <c r="K198" i="3"/>
  <c r="J198" i="3"/>
  <c r="I198" i="3"/>
  <c r="H198" i="3"/>
  <c r="G198" i="3"/>
  <c r="F198" i="3"/>
  <c r="E198" i="3"/>
  <c r="D198" i="3"/>
  <c r="B198" i="3"/>
  <c r="AF197" i="3"/>
  <c r="Z197" i="3"/>
  <c r="T197" i="3"/>
  <c r="S197" i="3"/>
  <c r="P197" i="3"/>
  <c r="O197" i="3"/>
  <c r="N197" i="3"/>
  <c r="M197" i="3"/>
  <c r="L197" i="3"/>
  <c r="K197" i="3"/>
  <c r="J197" i="3"/>
  <c r="I197" i="3"/>
  <c r="H197" i="3"/>
  <c r="Q197" i="3" s="1"/>
  <c r="AO197" i="3" s="1"/>
  <c r="G197" i="3"/>
  <c r="F197" i="3"/>
  <c r="E197" i="3"/>
  <c r="D197" i="3"/>
  <c r="B197" i="3"/>
  <c r="AF196" i="3"/>
  <c r="Z196" i="3"/>
  <c r="T196" i="3"/>
  <c r="S196" i="3"/>
  <c r="P196" i="3"/>
  <c r="O196" i="3"/>
  <c r="N196" i="3"/>
  <c r="M196" i="3"/>
  <c r="L196" i="3"/>
  <c r="K196" i="3"/>
  <c r="J196" i="3"/>
  <c r="I196" i="3"/>
  <c r="H196" i="3"/>
  <c r="Q196" i="3" s="1"/>
  <c r="AO196" i="3" s="1"/>
  <c r="Y196" i="3" s="1"/>
  <c r="G196" i="3"/>
  <c r="F196" i="3"/>
  <c r="E196" i="3"/>
  <c r="D196" i="3"/>
  <c r="B196" i="3"/>
  <c r="AF195" i="3"/>
  <c r="Z195" i="3"/>
  <c r="T195" i="3"/>
  <c r="S195" i="3"/>
  <c r="P195" i="3"/>
  <c r="O195" i="3"/>
  <c r="N195" i="3"/>
  <c r="M195" i="3"/>
  <c r="L195" i="3"/>
  <c r="K195" i="3"/>
  <c r="J195" i="3"/>
  <c r="I195" i="3"/>
  <c r="H195" i="3"/>
  <c r="G195" i="3"/>
  <c r="F195" i="3"/>
  <c r="E195" i="3"/>
  <c r="D195" i="3"/>
  <c r="B195" i="3"/>
  <c r="AF194" i="3"/>
  <c r="Z194" i="3"/>
  <c r="T194" i="3"/>
  <c r="S194" i="3"/>
  <c r="P194" i="3"/>
  <c r="O194" i="3"/>
  <c r="N194" i="3"/>
  <c r="M194" i="3"/>
  <c r="L194" i="3"/>
  <c r="K194" i="3"/>
  <c r="J194" i="3"/>
  <c r="I194" i="3"/>
  <c r="H194" i="3"/>
  <c r="C194" i="3" s="1"/>
  <c r="G194" i="3"/>
  <c r="F194" i="3"/>
  <c r="E194" i="3"/>
  <c r="D194" i="3"/>
  <c r="B194" i="3"/>
  <c r="AF193" i="3"/>
  <c r="Z193" i="3"/>
  <c r="T193" i="3"/>
  <c r="S193" i="3"/>
  <c r="P193" i="3"/>
  <c r="O193" i="3"/>
  <c r="N193" i="3"/>
  <c r="M193" i="3"/>
  <c r="L193" i="3"/>
  <c r="K193" i="3"/>
  <c r="J193" i="3"/>
  <c r="I193" i="3"/>
  <c r="H193" i="3"/>
  <c r="C193" i="3" s="1"/>
  <c r="G193" i="3"/>
  <c r="F193" i="3"/>
  <c r="E193" i="3"/>
  <c r="D193" i="3"/>
  <c r="B193" i="3"/>
  <c r="AF192" i="3"/>
  <c r="Z192" i="3"/>
  <c r="T192" i="3"/>
  <c r="S192" i="3"/>
  <c r="P192" i="3"/>
  <c r="O192" i="3"/>
  <c r="N192" i="3"/>
  <c r="M192" i="3"/>
  <c r="L192" i="3"/>
  <c r="K192" i="3"/>
  <c r="J192" i="3"/>
  <c r="I192" i="3"/>
  <c r="H192" i="3"/>
  <c r="Q192" i="3" s="1"/>
  <c r="AO192" i="3" s="1"/>
  <c r="G192" i="3"/>
  <c r="F192" i="3"/>
  <c r="E192" i="3"/>
  <c r="D192" i="3"/>
  <c r="B192" i="3"/>
  <c r="AF191" i="3"/>
  <c r="Z191" i="3"/>
  <c r="T191" i="3"/>
  <c r="S191" i="3"/>
  <c r="P191" i="3"/>
  <c r="O191" i="3"/>
  <c r="N191" i="3"/>
  <c r="M191" i="3"/>
  <c r="L191" i="3"/>
  <c r="K191" i="3"/>
  <c r="J191" i="3"/>
  <c r="I191" i="3"/>
  <c r="H191" i="3"/>
  <c r="Q191" i="3" s="1"/>
  <c r="AO191" i="3" s="1"/>
  <c r="R191" i="3" s="1"/>
  <c r="X191" i="3" s="1"/>
  <c r="G191" i="3"/>
  <c r="F191" i="3"/>
  <c r="E191" i="3"/>
  <c r="D191" i="3"/>
  <c r="B191" i="3"/>
  <c r="AF190" i="3"/>
  <c r="Z190" i="3"/>
  <c r="T190" i="3"/>
  <c r="S190" i="3"/>
  <c r="P190" i="3"/>
  <c r="O190" i="3"/>
  <c r="N190" i="3"/>
  <c r="M190" i="3"/>
  <c r="L190" i="3"/>
  <c r="K190" i="3"/>
  <c r="J190" i="3"/>
  <c r="I190" i="3"/>
  <c r="H190" i="3"/>
  <c r="Q190" i="3" s="1"/>
  <c r="AO190" i="3" s="1"/>
  <c r="G190" i="3"/>
  <c r="F190" i="3"/>
  <c r="E190" i="3"/>
  <c r="D190" i="3"/>
  <c r="B190" i="3"/>
  <c r="AF189" i="3"/>
  <c r="Z189" i="3"/>
  <c r="T189" i="3"/>
  <c r="S189" i="3"/>
  <c r="P189" i="3"/>
  <c r="O189" i="3"/>
  <c r="N189" i="3"/>
  <c r="M189" i="3"/>
  <c r="L189" i="3"/>
  <c r="K189" i="3"/>
  <c r="J189" i="3"/>
  <c r="I189" i="3"/>
  <c r="H189" i="3"/>
  <c r="G189" i="3"/>
  <c r="F189" i="3"/>
  <c r="E189" i="3"/>
  <c r="D189" i="3"/>
  <c r="B189" i="3"/>
  <c r="AF188" i="3"/>
  <c r="Z188" i="3"/>
  <c r="T188" i="3"/>
  <c r="S188" i="3"/>
  <c r="P188" i="3"/>
  <c r="O188" i="3"/>
  <c r="N188" i="3"/>
  <c r="M188" i="3"/>
  <c r="L188" i="3"/>
  <c r="K188" i="3"/>
  <c r="J188" i="3"/>
  <c r="I188" i="3"/>
  <c r="H188" i="3"/>
  <c r="G188" i="3"/>
  <c r="F188" i="3"/>
  <c r="E188" i="3"/>
  <c r="D188" i="3"/>
  <c r="B188" i="3"/>
  <c r="AF187" i="3"/>
  <c r="Z187" i="3"/>
  <c r="T187" i="3"/>
  <c r="S187" i="3"/>
  <c r="P187" i="3"/>
  <c r="O187" i="3"/>
  <c r="N187" i="3"/>
  <c r="M187" i="3"/>
  <c r="L187" i="3"/>
  <c r="K187" i="3"/>
  <c r="J187" i="3"/>
  <c r="I187" i="3"/>
  <c r="H187" i="3"/>
  <c r="G187" i="3"/>
  <c r="F187" i="3"/>
  <c r="E187" i="3"/>
  <c r="D187" i="3"/>
  <c r="B187" i="3"/>
  <c r="AF186" i="3"/>
  <c r="Z186" i="3"/>
  <c r="T186" i="3"/>
  <c r="S186" i="3"/>
  <c r="P186" i="3"/>
  <c r="O186" i="3"/>
  <c r="N186" i="3"/>
  <c r="M186" i="3"/>
  <c r="L186" i="3"/>
  <c r="K186" i="3"/>
  <c r="J186" i="3"/>
  <c r="I186" i="3"/>
  <c r="H186" i="3"/>
  <c r="C186" i="3" s="1"/>
  <c r="G186" i="3"/>
  <c r="F186" i="3"/>
  <c r="E186" i="3"/>
  <c r="D186" i="3"/>
  <c r="B186" i="3"/>
  <c r="AF185" i="3"/>
  <c r="Z185" i="3"/>
  <c r="T185" i="3"/>
  <c r="S185" i="3"/>
  <c r="P185" i="3"/>
  <c r="O185" i="3"/>
  <c r="N185" i="3"/>
  <c r="M185" i="3"/>
  <c r="L185" i="3"/>
  <c r="K185" i="3"/>
  <c r="J185" i="3"/>
  <c r="I185" i="3"/>
  <c r="H185" i="3"/>
  <c r="G185" i="3"/>
  <c r="F185" i="3"/>
  <c r="E185" i="3"/>
  <c r="D185" i="3"/>
  <c r="B185" i="3"/>
  <c r="AF184" i="3"/>
  <c r="Z184" i="3"/>
  <c r="T184" i="3"/>
  <c r="S184" i="3"/>
  <c r="P184" i="3"/>
  <c r="O184" i="3"/>
  <c r="N184" i="3"/>
  <c r="M184" i="3"/>
  <c r="L184" i="3"/>
  <c r="K184" i="3"/>
  <c r="J184" i="3"/>
  <c r="I184" i="3"/>
  <c r="H184" i="3"/>
  <c r="G184" i="3"/>
  <c r="F184" i="3"/>
  <c r="E184" i="3"/>
  <c r="D184" i="3"/>
  <c r="B184" i="3"/>
  <c r="AF183" i="3"/>
  <c r="Z183" i="3"/>
  <c r="T183" i="3"/>
  <c r="S183" i="3"/>
  <c r="P183" i="3"/>
  <c r="O183" i="3"/>
  <c r="N183" i="3"/>
  <c r="M183" i="3"/>
  <c r="L183" i="3"/>
  <c r="K183" i="3"/>
  <c r="J183" i="3"/>
  <c r="I183" i="3"/>
  <c r="H183" i="3"/>
  <c r="G183" i="3"/>
  <c r="F183" i="3"/>
  <c r="E183" i="3"/>
  <c r="D183" i="3"/>
  <c r="B183" i="3"/>
  <c r="AF182" i="3"/>
  <c r="Z182" i="3"/>
  <c r="T182" i="3"/>
  <c r="S182" i="3"/>
  <c r="P182" i="3"/>
  <c r="O182" i="3"/>
  <c r="N182" i="3"/>
  <c r="M182" i="3"/>
  <c r="L182" i="3"/>
  <c r="K182" i="3"/>
  <c r="J182" i="3"/>
  <c r="I182" i="3"/>
  <c r="H182" i="3"/>
  <c r="C182" i="3" s="1"/>
  <c r="G182" i="3"/>
  <c r="F182" i="3"/>
  <c r="E182" i="3"/>
  <c r="D182" i="3"/>
  <c r="B182" i="3"/>
  <c r="AF181" i="3"/>
  <c r="Z181" i="3"/>
  <c r="T181" i="3"/>
  <c r="S181" i="3"/>
  <c r="P181" i="3"/>
  <c r="O181" i="3"/>
  <c r="N181" i="3"/>
  <c r="M181" i="3"/>
  <c r="L181" i="3"/>
  <c r="K181" i="3"/>
  <c r="J181" i="3"/>
  <c r="I181" i="3"/>
  <c r="H181" i="3"/>
  <c r="G181" i="3"/>
  <c r="F181" i="3"/>
  <c r="E181" i="3"/>
  <c r="D181" i="3"/>
  <c r="B181" i="3"/>
  <c r="AF180" i="3"/>
  <c r="Z180" i="3"/>
  <c r="T180" i="3"/>
  <c r="S180" i="3"/>
  <c r="P180" i="3"/>
  <c r="O180" i="3"/>
  <c r="N180" i="3"/>
  <c r="M180" i="3"/>
  <c r="L180" i="3"/>
  <c r="K180" i="3"/>
  <c r="J180" i="3"/>
  <c r="I180" i="3"/>
  <c r="H180" i="3"/>
  <c r="G180" i="3"/>
  <c r="F180" i="3"/>
  <c r="E180" i="3"/>
  <c r="D180" i="3"/>
  <c r="B180" i="3"/>
  <c r="AF179" i="3"/>
  <c r="Z179" i="3"/>
  <c r="T179" i="3"/>
  <c r="S179" i="3"/>
  <c r="P179" i="3"/>
  <c r="O179" i="3"/>
  <c r="N179" i="3"/>
  <c r="M179" i="3"/>
  <c r="L179" i="3"/>
  <c r="K179" i="3"/>
  <c r="J179" i="3"/>
  <c r="I179" i="3"/>
  <c r="H179" i="3"/>
  <c r="G179" i="3"/>
  <c r="F179" i="3"/>
  <c r="E179" i="3"/>
  <c r="D179" i="3"/>
  <c r="B179" i="3"/>
  <c r="AF178" i="3"/>
  <c r="Z178" i="3"/>
  <c r="T178" i="3"/>
  <c r="S178" i="3"/>
  <c r="P178" i="3"/>
  <c r="O178" i="3"/>
  <c r="N178" i="3"/>
  <c r="M178" i="3"/>
  <c r="L178" i="3"/>
  <c r="K178" i="3"/>
  <c r="J178" i="3"/>
  <c r="I178" i="3"/>
  <c r="H178" i="3"/>
  <c r="Q178" i="3" s="1"/>
  <c r="AO178" i="3" s="1"/>
  <c r="G178" i="3"/>
  <c r="F178" i="3"/>
  <c r="E178" i="3"/>
  <c r="D178" i="3"/>
  <c r="B178" i="3"/>
  <c r="A4" i="2"/>
  <c r="B14" i="1"/>
  <c r="G7" i="4"/>
  <c r="E3" i="3"/>
  <c r="G3" i="3"/>
  <c r="D3" i="3"/>
  <c r="F3" i="3"/>
  <c r="H3" i="3"/>
  <c r="H100" i="3"/>
  <c r="C100" i="3"/>
  <c r="H101" i="3"/>
  <c r="H102" i="3"/>
  <c r="H103" i="3"/>
  <c r="H104" i="3"/>
  <c r="H105" i="3"/>
  <c r="H106" i="3"/>
  <c r="H107" i="3"/>
  <c r="Q107" i="3" s="1"/>
  <c r="AO107" i="3" s="1"/>
  <c r="H108" i="3"/>
  <c r="H109" i="3"/>
  <c r="H110" i="3"/>
  <c r="Q110" i="3" s="1"/>
  <c r="AO110" i="3" s="1"/>
  <c r="R110" i="3" s="1"/>
  <c r="X110" i="3" s="1"/>
  <c r="H111" i="3"/>
  <c r="C111" i="3" s="1"/>
  <c r="Q111" i="3"/>
  <c r="AO111" i="3" s="1"/>
  <c r="R111" i="3" s="1"/>
  <c r="X111" i="3" s="1"/>
  <c r="H112" i="3"/>
  <c r="C112" i="3"/>
  <c r="H113" i="3"/>
  <c r="Q113" i="3" s="1"/>
  <c r="AO113" i="3" s="1"/>
  <c r="H114" i="3"/>
  <c r="H115" i="3"/>
  <c r="H116" i="3"/>
  <c r="Q116" i="3" s="1"/>
  <c r="AO116" i="3" s="1"/>
  <c r="H117" i="3"/>
  <c r="H118" i="3"/>
  <c r="C118" i="3" s="1"/>
  <c r="H119" i="3"/>
  <c r="Q119" i="3" s="1"/>
  <c r="AO119" i="3" s="1"/>
  <c r="Y119" i="3" s="1"/>
  <c r="U119" i="3" s="1"/>
  <c r="H120" i="3"/>
  <c r="Q120" i="3" s="1"/>
  <c r="AO120" i="3" s="1"/>
  <c r="H121" i="3"/>
  <c r="H122" i="3"/>
  <c r="H123" i="3"/>
  <c r="Q123" i="3" s="1"/>
  <c r="AO123" i="3" s="1"/>
  <c r="H124" i="3"/>
  <c r="Q124" i="3" s="1"/>
  <c r="AO124" i="3" s="1"/>
  <c r="Y124" i="3" s="1"/>
  <c r="H125" i="3"/>
  <c r="Q125" i="3" s="1"/>
  <c r="AO125" i="3" s="1"/>
  <c r="R125" i="3" s="1"/>
  <c r="X125" i="3" s="1"/>
  <c r="Y125" i="3"/>
  <c r="H126" i="3"/>
  <c r="H127" i="3"/>
  <c r="H128" i="3"/>
  <c r="C128" i="3" s="1"/>
  <c r="Q128" i="3"/>
  <c r="AO128" i="3" s="1"/>
  <c r="R128" i="3" s="1"/>
  <c r="X128" i="3" s="1"/>
  <c r="H129" i="3"/>
  <c r="H130" i="3"/>
  <c r="H131" i="3"/>
  <c r="H132" i="3"/>
  <c r="H133" i="3"/>
  <c r="H134" i="3"/>
  <c r="Q134" i="3" s="1"/>
  <c r="H135" i="3"/>
  <c r="C135" i="3" s="1"/>
  <c r="H136" i="3"/>
  <c r="H137" i="3"/>
  <c r="C137" i="3" s="1"/>
  <c r="H138" i="3"/>
  <c r="Q138" i="3" s="1"/>
  <c r="AO138" i="3" s="1"/>
  <c r="H139" i="3"/>
  <c r="H140" i="3"/>
  <c r="C140" i="3" s="1"/>
  <c r="H141" i="3"/>
  <c r="Q141" i="3" s="1"/>
  <c r="AO141" i="3" s="1"/>
  <c r="H142" i="3"/>
  <c r="Q142" i="3" s="1"/>
  <c r="AO142" i="3" s="1"/>
  <c r="R142" i="3" s="1"/>
  <c r="X142" i="3" s="1"/>
  <c r="H143" i="3"/>
  <c r="H144" i="3"/>
  <c r="C144" i="3" s="1"/>
  <c r="Q144" i="3"/>
  <c r="AO144" i="3" s="1"/>
  <c r="R144" i="3" s="1"/>
  <c r="X144" i="3" s="1"/>
  <c r="H145" i="3"/>
  <c r="H146" i="3"/>
  <c r="C146" i="3" s="1"/>
  <c r="Q146" i="3"/>
  <c r="AO146" i="3" s="1"/>
  <c r="H147" i="3"/>
  <c r="Q147" i="3" s="1"/>
  <c r="AO147" i="3"/>
  <c r="H148" i="3"/>
  <c r="H149" i="3"/>
  <c r="C149" i="3" s="1"/>
  <c r="H150" i="3"/>
  <c r="H151" i="3"/>
  <c r="C151" i="3" s="1"/>
  <c r="H152" i="3"/>
  <c r="H153" i="3"/>
  <c r="Q153" i="3" s="1"/>
  <c r="AO153" i="3" s="1"/>
  <c r="R153" i="3" s="1"/>
  <c r="X153" i="3" s="1"/>
  <c r="H154" i="3"/>
  <c r="H155" i="3"/>
  <c r="H156" i="3"/>
  <c r="Q156" i="3" s="1"/>
  <c r="H157" i="3"/>
  <c r="Q157" i="3" s="1"/>
  <c r="AO157" i="3" s="1"/>
  <c r="Y157" i="3" s="1"/>
  <c r="AA157" i="3" s="1"/>
  <c r="H158" i="3"/>
  <c r="Q158" i="3" s="1"/>
  <c r="AO158" i="3" s="1"/>
  <c r="R158" i="3" s="1"/>
  <c r="X158" i="3" s="1"/>
  <c r="H159" i="3"/>
  <c r="H160" i="3"/>
  <c r="H161" i="3"/>
  <c r="H162" i="3"/>
  <c r="C162" i="3" s="1"/>
  <c r="H163" i="3"/>
  <c r="H164" i="3"/>
  <c r="H165" i="3"/>
  <c r="Q165" i="3" s="1"/>
  <c r="AO165" i="3" s="1"/>
  <c r="Y165" i="3" s="1"/>
  <c r="AA165" i="3" s="1"/>
  <c r="H166" i="3"/>
  <c r="Q166" i="3" s="1"/>
  <c r="AO166" i="3" s="1"/>
  <c r="H167" i="3"/>
  <c r="H168" i="3"/>
  <c r="H169" i="3"/>
  <c r="Q169" i="3" s="1"/>
  <c r="AO169" i="3" s="1"/>
  <c r="H170" i="3"/>
  <c r="Q170" i="3" s="1"/>
  <c r="AO170" i="3" s="1"/>
  <c r="C170" i="3"/>
  <c r="H171" i="3"/>
  <c r="C171" i="3" s="1"/>
  <c r="H172" i="3"/>
  <c r="Q172" i="3" s="1"/>
  <c r="AO172" i="3" s="1"/>
  <c r="H173" i="3"/>
  <c r="H174" i="3"/>
  <c r="Q174" i="3" s="1"/>
  <c r="AO174" i="3" s="1"/>
  <c r="R174" i="3" s="1"/>
  <c r="X174" i="3" s="1"/>
  <c r="H175" i="3"/>
  <c r="H176" i="3"/>
  <c r="C176" i="3" s="1"/>
  <c r="Q176" i="3"/>
  <c r="AO176" i="3" s="1"/>
  <c r="H177" i="3"/>
  <c r="Q177" i="3" s="1"/>
  <c r="AO177" i="3" s="1"/>
  <c r="Y177" i="3" s="1"/>
  <c r="AA177" i="3" s="1"/>
  <c r="D100" i="3"/>
  <c r="F100" i="3"/>
  <c r="E100" i="3"/>
  <c r="G100" i="3"/>
  <c r="D101" i="3"/>
  <c r="F101" i="3"/>
  <c r="E101" i="3"/>
  <c r="G101" i="3"/>
  <c r="D102" i="3"/>
  <c r="F102" i="3"/>
  <c r="E102" i="3"/>
  <c r="G102" i="3"/>
  <c r="D103" i="3"/>
  <c r="F103" i="3"/>
  <c r="E103" i="3"/>
  <c r="G103" i="3"/>
  <c r="D104" i="3"/>
  <c r="F104" i="3"/>
  <c r="E104" i="3"/>
  <c r="G104" i="3"/>
  <c r="D105" i="3"/>
  <c r="F105" i="3"/>
  <c r="E105" i="3"/>
  <c r="G105" i="3"/>
  <c r="D106" i="3"/>
  <c r="F106" i="3"/>
  <c r="E106" i="3"/>
  <c r="G106" i="3"/>
  <c r="D107" i="3"/>
  <c r="F107" i="3"/>
  <c r="E107" i="3"/>
  <c r="G107" i="3"/>
  <c r="D108" i="3"/>
  <c r="F108" i="3"/>
  <c r="E108" i="3"/>
  <c r="G108" i="3"/>
  <c r="D109" i="3"/>
  <c r="F109" i="3"/>
  <c r="E109" i="3"/>
  <c r="G109" i="3"/>
  <c r="D110" i="3"/>
  <c r="F110" i="3"/>
  <c r="E110" i="3"/>
  <c r="G110" i="3"/>
  <c r="D111" i="3"/>
  <c r="F111" i="3"/>
  <c r="E111" i="3"/>
  <c r="G111" i="3"/>
  <c r="D112" i="3"/>
  <c r="F112" i="3"/>
  <c r="E112" i="3"/>
  <c r="G112" i="3"/>
  <c r="D113" i="3"/>
  <c r="F113" i="3"/>
  <c r="E113" i="3"/>
  <c r="G113" i="3"/>
  <c r="D114" i="3"/>
  <c r="F114" i="3"/>
  <c r="E114" i="3"/>
  <c r="G114" i="3"/>
  <c r="D115" i="3"/>
  <c r="F115" i="3"/>
  <c r="E115" i="3"/>
  <c r="G115" i="3"/>
  <c r="D116" i="3"/>
  <c r="F116" i="3"/>
  <c r="E116" i="3"/>
  <c r="G116" i="3"/>
  <c r="D117" i="3"/>
  <c r="F117" i="3"/>
  <c r="E117" i="3"/>
  <c r="G117" i="3"/>
  <c r="D118" i="3"/>
  <c r="F118" i="3"/>
  <c r="E118" i="3"/>
  <c r="G118" i="3"/>
  <c r="D119" i="3"/>
  <c r="F119" i="3"/>
  <c r="E119" i="3"/>
  <c r="G119" i="3"/>
  <c r="D120" i="3"/>
  <c r="F120" i="3"/>
  <c r="E120" i="3"/>
  <c r="G120" i="3"/>
  <c r="D121" i="3"/>
  <c r="F121" i="3"/>
  <c r="E121" i="3"/>
  <c r="G121" i="3"/>
  <c r="D122" i="3"/>
  <c r="F122" i="3"/>
  <c r="E122" i="3"/>
  <c r="G122" i="3"/>
  <c r="D123" i="3"/>
  <c r="F123" i="3"/>
  <c r="E123" i="3"/>
  <c r="G123" i="3"/>
  <c r="D124" i="3"/>
  <c r="F124" i="3"/>
  <c r="E124" i="3"/>
  <c r="G124" i="3"/>
  <c r="D125" i="3"/>
  <c r="F125" i="3"/>
  <c r="E125" i="3"/>
  <c r="G125" i="3"/>
  <c r="D126" i="3"/>
  <c r="F126" i="3"/>
  <c r="E126" i="3"/>
  <c r="G126" i="3"/>
  <c r="D127" i="3"/>
  <c r="F127" i="3"/>
  <c r="E127" i="3"/>
  <c r="G127" i="3"/>
  <c r="D128" i="3"/>
  <c r="F128" i="3"/>
  <c r="E128" i="3"/>
  <c r="G128" i="3"/>
  <c r="D129" i="3"/>
  <c r="F129" i="3"/>
  <c r="E129" i="3"/>
  <c r="G129" i="3"/>
  <c r="D130" i="3"/>
  <c r="F130" i="3"/>
  <c r="E130" i="3"/>
  <c r="G130" i="3"/>
  <c r="D131" i="3"/>
  <c r="F131" i="3"/>
  <c r="E131" i="3"/>
  <c r="G131" i="3"/>
  <c r="D132" i="3"/>
  <c r="F132" i="3"/>
  <c r="E132" i="3"/>
  <c r="G132" i="3"/>
  <c r="D133" i="3"/>
  <c r="F133" i="3"/>
  <c r="E133" i="3"/>
  <c r="G133" i="3"/>
  <c r="D134" i="3"/>
  <c r="F134" i="3"/>
  <c r="E134" i="3"/>
  <c r="G134" i="3"/>
  <c r="D135" i="3"/>
  <c r="F135" i="3"/>
  <c r="E135" i="3"/>
  <c r="G135" i="3"/>
  <c r="D136" i="3"/>
  <c r="F136" i="3"/>
  <c r="E136" i="3"/>
  <c r="G136" i="3"/>
  <c r="D137" i="3"/>
  <c r="F137" i="3"/>
  <c r="E137" i="3"/>
  <c r="G137" i="3"/>
  <c r="D138" i="3"/>
  <c r="F138" i="3"/>
  <c r="E138" i="3"/>
  <c r="G138" i="3"/>
  <c r="D139" i="3"/>
  <c r="F139" i="3"/>
  <c r="E139" i="3"/>
  <c r="G139" i="3"/>
  <c r="D140" i="3"/>
  <c r="F140" i="3"/>
  <c r="E140" i="3"/>
  <c r="G140" i="3"/>
  <c r="D141" i="3"/>
  <c r="F141" i="3"/>
  <c r="E141" i="3"/>
  <c r="G141" i="3"/>
  <c r="D142" i="3"/>
  <c r="F142" i="3"/>
  <c r="E142" i="3"/>
  <c r="G142" i="3"/>
  <c r="D143" i="3"/>
  <c r="F143" i="3"/>
  <c r="E143" i="3"/>
  <c r="G143" i="3"/>
  <c r="D144" i="3"/>
  <c r="F144" i="3"/>
  <c r="E144" i="3"/>
  <c r="G144" i="3"/>
  <c r="D145" i="3"/>
  <c r="F145" i="3"/>
  <c r="E145" i="3"/>
  <c r="G145" i="3"/>
  <c r="D146" i="3"/>
  <c r="F146" i="3"/>
  <c r="E146" i="3"/>
  <c r="G146" i="3"/>
  <c r="D147" i="3"/>
  <c r="F147" i="3"/>
  <c r="E147" i="3"/>
  <c r="G147" i="3"/>
  <c r="D148" i="3"/>
  <c r="F148" i="3"/>
  <c r="E148" i="3"/>
  <c r="G148" i="3"/>
  <c r="D149" i="3"/>
  <c r="F149" i="3"/>
  <c r="E149" i="3"/>
  <c r="G149" i="3"/>
  <c r="D150" i="3"/>
  <c r="F150" i="3"/>
  <c r="E150" i="3"/>
  <c r="G150" i="3"/>
  <c r="D151" i="3"/>
  <c r="F151" i="3"/>
  <c r="E151" i="3"/>
  <c r="G151" i="3"/>
  <c r="D152" i="3"/>
  <c r="F152" i="3"/>
  <c r="E152" i="3"/>
  <c r="G152" i="3"/>
  <c r="D153" i="3"/>
  <c r="F153" i="3"/>
  <c r="E153" i="3"/>
  <c r="G153" i="3"/>
  <c r="D154" i="3"/>
  <c r="F154" i="3"/>
  <c r="E154" i="3"/>
  <c r="G154" i="3"/>
  <c r="D155" i="3"/>
  <c r="F155" i="3"/>
  <c r="E155" i="3"/>
  <c r="G155" i="3"/>
  <c r="D156" i="3"/>
  <c r="F156" i="3"/>
  <c r="E156" i="3"/>
  <c r="G156" i="3"/>
  <c r="D157" i="3"/>
  <c r="F157" i="3"/>
  <c r="E157" i="3"/>
  <c r="G157" i="3"/>
  <c r="D158" i="3"/>
  <c r="F158" i="3"/>
  <c r="E158" i="3"/>
  <c r="G158" i="3"/>
  <c r="D159" i="3"/>
  <c r="F159" i="3"/>
  <c r="E159" i="3"/>
  <c r="G159" i="3"/>
  <c r="D160" i="3"/>
  <c r="F160" i="3"/>
  <c r="E160" i="3"/>
  <c r="G160" i="3"/>
  <c r="D161" i="3"/>
  <c r="F161" i="3"/>
  <c r="E161" i="3"/>
  <c r="G161" i="3"/>
  <c r="D162" i="3"/>
  <c r="F162" i="3"/>
  <c r="E162" i="3"/>
  <c r="G162" i="3"/>
  <c r="D163" i="3"/>
  <c r="F163" i="3"/>
  <c r="E163" i="3"/>
  <c r="G163" i="3"/>
  <c r="D164" i="3"/>
  <c r="F164" i="3"/>
  <c r="E164" i="3"/>
  <c r="G164" i="3"/>
  <c r="D165" i="3"/>
  <c r="F165" i="3"/>
  <c r="E165" i="3"/>
  <c r="G165" i="3"/>
  <c r="D166" i="3"/>
  <c r="F166" i="3"/>
  <c r="E166" i="3"/>
  <c r="G166" i="3"/>
  <c r="D167" i="3"/>
  <c r="F167" i="3"/>
  <c r="E167" i="3"/>
  <c r="G167" i="3"/>
  <c r="D168" i="3"/>
  <c r="F168" i="3"/>
  <c r="E168" i="3"/>
  <c r="G168" i="3"/>
  <c r="D169" i="3"/>
  <c r="F169" i="3"/>
  <c r="E169" i="3"/>
  <c r="G169" i="3"/>
  <c r="D170" i="3"/>
  <c r="F170" i="3"/>
  <c r="E170" i="3"/>
  <c r="G170" i="3"/>
  <c r="D171" i="3"/>
  <c r="F171" i="3"/>
  <c r="E171" i="3"/>
  <c r="G171" i="3"/>
  <c r="D172" i="3"/>
  <c r="F172" i="3"/>
  <c r="E172" i="3"/>
  <c r="G172" i="3"/>
  <c r="D173" i="3"/>
  <c r="F173" i="3"/>
  <c r="E173" i="3"/>
  <c r="G173" i="3"/>
  <c r="D174" i="3"/>
  <c r="F174" i="3"/>
  <c r="E174" i="3"/>
  <c r="G174" i="3"/>
  <c r="D175" i="3"/>
  <c r="F175" i="3"/>
  <c r="E175" i="3"/>
  <c r="G175" i="3"/>
  <c r="D176" i="3"/>
  <c r="F176" i="3"/>
  <c r="E176" i="3"/>
  <c r="G176" i="3"/>
  <c r="D177" i="3"/>
  <c r="F177" i="3"/>
  <c r="E177" i="3"/>
  <c r="G177" i="3"/>
  <c r="E4" i="3"/>
  <c r="G4" i="3"/>
  <c r="E5" i="3"/>
  <c r="G5" i="3"/>
  <c r="E6" i="3"/>
  <c r="G6" i="3"/>
  <c r="E7" i="3"/>
  <c r="G7" i="3"/>
  <c r="E9" i="3"/>
  <c r="G9" i="3"/>
  <c r="E10" i="3"/>
  <c r="G10" i="3"/>
  <c r="E11" i="3"/>
  <c r="G11" i="3"/>
  <c r="E12" i="3"/>
  <c r="G12" i="3"/>
  <c r="E13" i="3"/>
  <c r="G13" i="3"/>
  <c r="E14" i="3"/>
  <c r="G14" i="3"/>
  <c r="E15" i="3"/>
  <c r="G15" i="3"/>
  <c r="E16" i="3"/>
  <c r="G16" i="3"/>
  <c r="E17" i="3"/>
  <c r="G17" i="3"/>
  <c r="E18" i="3"/>
  <c r="G18" i="3"/>
  <c r="E19" i="3"/>
  <c r="G19" i="3"/>
  <c r="E20" i="3"/>
  <c r="G20" i="3"/>
  <c r="E21" i="3"/>
  <c r="G21" i="3"/>
  <c r="E22" i="3"/>
  <c r="G22" i="3"/>
  <c r="E23" i="3"/>
  <c r="G23" i="3"/>
  <c r="E24" i="3"/>
  <c r="G24" i="3"/>
  <c r="E25" i="3"/>
  <c r="G25" i="3"/>
  <c r="E26" i="3"/>
  <c r="G26" i="3"/>
  <c r="E27" i="3"/>
  <c r="G27" i="3"/>
  <c r="E28" i="3"/>
  <c r="G28" i="3"/>
  <c r="E29" i="3"/>
  <c r="G29" i="3"/>
  <c r="E30" i="3"/>
  <c r="G30" i="3"/>
  <c r="E31" i="3"/>
  <c r="G31" i="3"/>
  <c r="E32" i="3"/>
  <c r="G32" i="3"/>
  <c r="E33" i="3"/>
  <c r="G33" i="3"/>
  <c r="E34" i="3"/>
  <c r="G34" i="3"/>
  <c r="E35" i="3"/>
  <c r="G35" i="3"/>
  <c r="E36" i="3"/>
  <c r="G36" i="3"/>
  <c r="E37" i="3"/>
  <c r="G37" i="3"/>
  <c r="E38" i="3"/>
  <c r="G38" i="3"/>
  <c r="E39" i="3"/>
  <c r="G39" i="3"/>
  <c r="E40" i="3"/>
  <c r="G40" i="3"/>
  <c r="E41" i="3"/>
  <c r="G41" i="3"/>
  <c r="E42" i="3"/>
  <c r="G42" i="3"/>
  <c r="E43" i="3"/>
  <c r="G43" i="3"/>
  <c r="E44" i="3"/>
  <c r="G44" i="3"/>
  <c r="E45" i="3"/>
  <c r="G45" i="3"/>
  <c r="E46" i="3"/>
  <c r="G46" i="3"/>
  <c r="E47" i="3"/>
  <c r="G47" i="3"/>
  <c r="E48" i="3"/>
  <c r="G48" i="3"/>
  <c r="E49" i="3"/>
  <c r="G49" i="3"/>
  <c r="E50" i="3"/>
  <c r="G50" i="3"/>
  <c r="E51" i="3"/>
  <c r="G51" i="3"/>
  <c r="E52" i="3"/>
  <c r="G52" i="3"/>
  <c r="E53" i="3"/>
  <c r="G53" i="3"/>
  <c r="E54" i="3"/>
  <c r="G54" i="3"/>
  <c r="E55" i="3"/>
  <c r="G55" i="3"/>
  <c r="E56" i="3"/>
  <c r="G56" i="3"/>
  <c r="E57" i="3"/>
  <c r="G57" i="3"/>
  <c r="E58" i="3"/>
  <c r="G58" i="3"/>
  <c r="E59" i="3"/>
  <c r="G59" i="3"/>
  <c r="E60" i="3"/>
  <c r="G60" i="3"/>
  <c r="E61" i="3"/>
  <c r="G61" i="3"/>
  <c r="E62" i="3"/>
  <c r="G62" i="3"/>
  <c r="E63" i="3"/>
  <c r="G63" i="3"/>
  <c r="E64" i="3"/>
  <c r="G64" i="3"/>
  <c r="E65" i="3"/>
  <c r="G65" i="3"/>
  <c r="E66" i="3"/>
  <c r="G66" i="3"/>
  <c r="E67" i="3"/>
  <c r="G67" i="3"/>
  <c r="E68" i="3"/>
  <c r="G68" i="3"/>
  <c r="E69" i="3"/>
  <c r="G69" i="3"/>
  <c r="E70" i="3"/>
  <c r="G70" i="3"/>
  <c r="E71" i="3"/>
  <c r="G71" i="3"/>
  <c r="E72" i="3"/>
  <c r="G72" i="3"/>
  <c r="E73" i="3"/>
  <c r="G73" i="3"/>
  <c r="E74" i="3"/>
  <c r="G74" i="3"/>
  <c r="E75" i="3"/>
  <c r="G75" i="3"/>
  <c r="E76" i="3"/>
  <c r="G76" i="3"/>
  <c r="E77" i="3"/>
  <c r="G77" i="3"/>
  <c r="E78" i="3"/>
  <c r="G78" i="3"/>
  <c r="E79" i="3"/>
  <c r="G79" i="3"/>
  <c r="E80" i="3"/>
  <c r="G80" i="3"/>
  <c r="E81" i="3"/>
  <c r="G81" i="3"/>
  <c r="E82" i="3"/>
  <c r="G82" i="3"/>
  <c r="E83" i="3"/>
  <c r="G83" i="3"/>
  <c r="E84" i="3"/>
  <c r="G84" i="3"/>
  <c r="E85" i="3"/>
  <c r="G85" i="3"/>
  <c r="E86" i="3"/>
  <c r="G86" i="3"/>
  <c r="E87" i="3"/>
  <c r="G87" i="3"/>
  <c r="E88" i="3"/>
  <c r="G88" i="3"/>
  <c r="E89" i="3"/>
  <c r="G89" i="3"/>
  <c r="E90" i="3"/>
  <c r="G90" i="3"/>
  <c r="E91" i="3"/>
  <c r="G91" i="3"/>
  <c r="E92" i="3"/>
  <c r="G92" i="3"/>
  <c r="E93" i="3"/>
  <c r="G93" i="3"/>
  <c r="E94" i="3"/>
  <c r="G94" i="3"/>
  <c r="E95" i="3"/>
  <c r="G95" i="3"/>
  <c r="E96" i="3"/>
  <c r="G96" i="3"/>
  <c r="E97" i="3"/>
  <c r="G97" i="3"/>
  <c r="E98" i="3"/>
  <c r="G98" i="3"/>
  <c r="E99" i="3"/>
  <c r="G99" i="3"/>
  <c r="D4" i="3"/>
  <c r="F4" i="3"/>
  <c r="D5" i="3"/>
  <c r="F5" i="3"/>
  <c r="D6" i="3"/>
  <c r="F6" i="3"/>
  <c r="D7" i="3"/>
  <c r="F7" i="3"/>
  <c r="D9" i="3"/>
  <c r="F9" i="3"/>
  <c r="D10" i="3"/>
  <c r="F10" i="3"/>
  <c r="D11" i="3"/>
  <c r="F11" i="3"/>
  <c r="D12" i="3"/>
  <c r="F12" i="3"/>
  <c r="D13" i="3"/>
  <c r="F13" i="3"/>
  <c r="D14" i="3"/>
  <c r="F14" i="3"/>
  <c r="D15" i="3"/>
  <c r="F15" i="3"/>
  <c r="D16" i="3"/>
  <c r="F16" i="3"/>
  <c r="D17" i="3"/>
  <c r="F17" i="3"/>
  <c r="D18" i="3"/>
  <c r="F18" i="3"/>
  <c r="D19" i="3"/>
  <c r="F19" i="3"/>
  <c r="D20" i="3"/>
  <c r="F20" i="3"/>
  <c r="D21" i="3"/>
  <c r="F21" i="3"/>
  <c r="D22" i="3"/>
  <c r="F22" i="3"/>
  <c r="D23" i="3"/>
  <c r="F23" i="3"/>
  <c r="D24" i="3"/>
  <c r="F24" i="3"/>
  <c r="D25" i="3"/>
  <c r="F25" i="3"/>
  <c r="D26" i="3"/>
  <c r="F26" i="3"/>
  <c r="D27" i="3"/>
  <c r="F27" i="3"/>
  <c r="D28" i="3"/>
  <c r="F28" i="3"/>
  <c r="D29" i="3"/>
  <c r="F29" i="3"/>
  <c r="D30" i="3"/>
  <c r="F30" i="3"/>
  <c r="D31" i="3"/>
  <c r="F31" i="3"/>
  <c r="D32" i="3"/>
  <c r="F32" i="3"/>
  <c r="D33" i="3"/>
  <c r="F33" i="3"/>
  <c r="D34" i="3"/>
  <c r="F34" i="3"/>
  <c r="D35" i="3"/>
  <c r="F35" i="3"/>
  <c r="D36" i="3"/>
  <c r="F36" i="3"/>
  <c r="D37" i="3"/>
  <c r="F37" i="3"/>
  <c r="D38" i="3"/>
  <c r="F38" i="3"/>
  <c r="D39" i="3"/>
  <c r="F39" i="3"/>
  <c r="D40" i="3"/>
  <c r="F40" i="3"/>
  <c r="D41" i="3"/>
  <c r="F41" i="3"/>
  <c r="D42" i="3"/>
  <c r="F42" i="3"/>
  <c r="D43" i="3"/>
  <c r="F43" i="3"/>
  <c r="D44" i="3"/>
  <c r="F44" i="3"/>
  <c r="D45" i="3"/>
  <c r="F45" i="3"/>
  <c r="D46" i="3"/>
  <c r="F46" i="3"/>
  <c r="D47" i="3"/>
  <c r="F47" i="3"/>
  <c r="D48" i="3"/>
  <c r="F48" i="3"/>
  <c r="D49" i="3"/>
  <c r="F49" i="3"/>
  <c r="D50" i="3"/>
  <c r="F50" i="3"/>
  <c r="D51" i="3"/>
  <c r="F51" i="3"/>
  <c r="D52" i="3"/>
  <c r="F52" i="3"/>
  <c r="D53" i="3"/>
  <c r="F53" i="3"/>
  <c r="D54" i="3"/>
  <c r="F54" i="3"/>
  <c r="D55" i="3"/>
  <c r="F55" i="3"/>
  <c r="D56" i="3"/>
  <c r="F56" i="3"/>
  <c r="D57" i="3"/>
  <c r="F57" i="3"/>
  <c r="D58" i="3"/>
  <c r="F58" i="3"/>
  <c r="D59" i="3"/>
  <c r="F59" i="3"/>
  <c r="D60" i="3"/>
  <c r="F60" i="3"/>
  <c r="D61" i="3"/>
  <c r="F61" i="3"/>
  <c r="D62" i="3"/>
  <c r="F62" i="3"/>
  <c r="D63" i="3"/>
  <c r="F63" i="3"/>
  <c r="D64" i="3"/>
  <c r="F64" i="3"/>
  <c r="D65" i="3"/>
  <c r="F65" i="3"/>
  <c r="D66" i="3"/>
  <c r="F66" i="3"/>
  <c r="D67" i="3"/>
  <c r="F67" i="3"/>
  <c r="D68" i="3"/>
  <c r="F68" i="3"/>
  <c r="D69" i="3"/>
  <c r="F69" i="3"/>
  <c r="D70" i="3"/>
  <c r="F70" i="3"/>
  <c r="D71" i="3"/>
  <c r="F71" i="3"/>
  <c r="D72" i="3"/>
  <c r="F72" i="3"/>
  <c r="D73" i="3"/>
  <c r="F73" i="3"/>
  <c r="D74" i="3"/>
  <c r="F74" i="3"/>
  <c r="D75" i="3"/>
  <c r="F75" i="3"/>
  <c r="D76" i="3"/>
  <c r="F76" i="3"/>
  <c r="D77" i="3"/>
  <c r="F77" i="3"/>
  <c r="D78" i="3"/>
  <c r="F78" i="3"/>
  <c r="D79" i="3"/>
  <c r="F79" i="3"/>
  <c r="D80" i="3"/>
  <c r="F80" i="3"/>
  <c r="D81" i="3"/>
  <c r="F81" i="3"/>
  <c r="D82" i="3"/>
  <c r="F82" i="3"/>
  <c r="D83" i="3"/>
  <c r="F83" i="3"/>
  <c r="D84" i="3"/>
  <c r="F84" i="3"/>
  <c r="D85" i="3"/>
  <c r="F85" i="3"/>
  <c r="D86" i="3"/>
  <c r="F86" i="3"/>
  <c r="D87" i="3"/>
  <c r="F87" i="3"/>
  <c r="D88" i="3"/>
  <c r="F88" i="3"/>
  <c r="D89" i="3"/>
  <c r="F89" i="3"/>
  <c r="D90" i="3"/>
  <c r="F90" i="3"/>
  <c r="D91" i="3"/>
  <c r="F91" i="3"/>
  <c r="D92" i="3"/>
  <c r="F92" i="3"/>
  <c r="D93" i="3"/>
  <c r="F93" i="3"/>
  <c r="D94" i="3"/>
  <c r="F94" i="3"/>
  <c r="D95" i="3"/>
  <c r="F95" i="3"/>
  <c r="D96" i="3"/>
  <c r="F96" i="3"/>
  <c r="D97" i="3"/>
  <c r="F97" i="3"/>
  <c r="D98" i="3"/>
  <c r="F98" i="3"/>
  <c r="D99" i="3"/>
  <c r="F99" i="3"/>
  <c r="H4" i="3"/>
  <c r="H5" i="3"/>
  <c r="C5" i="3" s="1"/>
  <c r="H6" i="3"/>
  <c r="Q6" i="3" s="1"/>
  <c r="AO6" i="3" s="1"/>
  <c r="H7" i="3"/>
  <c r="C7" i="3" s="1"/>
  <c r="H9" i="3"/>
  <c r="Q9" i="3" s="1"/>
  <c r="H10" i="3"/>
  <c r="C10" i="3" s="1"/>
  <c r="H11" i="3"/>
  <c r="C11" i="3" s="1"/>
  <c r="H12" i="3"/>
  <c r="C12" i="3" s="1"/>
  <c r="Q12" i="3"/>
  <c r="AO12" i="3" s="1"/>
  <c r="Y12" i="3" s="1"/>
  <c r="H13" i="3"/>
  <c r="H14" i="3"/>
  <c r="C14" i="3" s="1"/>
  <c r="H15" i="3"/>
  <c r="Q15" i="3" s="1"/>
  <c r="AO15" i="3" s="1"/>
  <c r="H16" i="3"/>
  <c r="Q16" i="3" s="1"/>
  <c r="AO16" i="3" s="1"/>
  <c r="H17" i="3"/>
  <c r="H18" i="3"/>
  <c r="H19" i="3"/>
  <c r="H20" i="3"/>
  <c r="C20" i="3" s="1"/>
  <c r="H21" i="3"/>
  <c r="C21" i="3" s="1"/>
  <c r="H22" i="3"/>
  <c r="H23" i="3"/>
  <c r="H24" i="3"/>
  <c r="Q24" i="3" s="1"/>
  <c r="AO24" i="3" s="1"/>
  <c r="C24" i="3"/>
  <c r="H25" i="3"/>
  <c r="C25" i="3" s="1"/>
  <c r="H26" i="3"/>
  <c r="Q26" i="3" s="1"/>
  <c r="AO26" i="3" s="1"/>
  <c r="H27" i="3"/>
  <c r="Q27" i="3" s="1"/>
  <c r="AO27" i="3" s="1"/>
  <c r="H28" i="3"/>
  <c r="Q28" i="3" s="1"/>
  <c r="AO28" i="3" s="1"/>
  <c r="H29" i="3"/>
  <c r="H30" i="3"/>
  <c r="C30" i="3" s="1"/>
  <c r="H31" i="3"/>
  <c r="H32" i="3"/>
  <c r="C32" i="3"/>
  <c r="H33" i="3"/>
  <c r="Q33" i="3" s="1"/>
  <c r="AO33" i="3" s="1"/>
  <c r="H34" i="3"/>
  <c r="Q34" i="3" s="1"/>
  <c r="AO34" i="3" s="1"/>
  <c r="H35" i="3"/>
  <c r="C35" i="3"/>
  <c r="Q35" i="3"/>
  <c r="AO35" i="3" s="1"/>
  <c r="H36" i="3"/>
  <c r="Q36" i="3" s="1"/>
  <c r="AO36" i="3" s="1"/>
  <c r="R36" i="3" s="1"/>
  <c r="X36" i="3" s="1"/>
  <c r="C36" i="3"/>
  <c r="H37" i="3"/>
  <c r="H38" i="3"/>
  <c r="H39" i="3"/>
  <c r="Q39" i="3" s="1"/>
  <c r="AO39" i="3" s="1"/>
  <c r="C39" i="3"/>
  <c r="H40" i="3"/>
  <c r="H41" i="3"/>
  <c r="H42" i="3"/>
  <c r="H43" i="3"/>
  <c r="C43" i="3" s="1"/>
  <c r="H44" i="3"/>
  <c r="Q44" i="3" s="1"/>
  <c r="AO44" i="3" s="1"/>
  <c r="H45" i="3"/>
  <c r="C45" i="3" s="1"/>
  <c r="H46" i="3"/>
  <c r="Q46" i="3" s="1"/>
  <c r="AO46" i="3" s="1"/>
  <c r="R46" i="3" s="1"/>
  <c r="X46" i="3" s="1"/>
  <c r="H48" i="3"/>
  <c r="Q48" i="3" s="1"/>
  <c r="AO48" i="3" s="1"/>
  <c r="H49" i="3"/>
  <c r="H50" i="3"/>
  <c r="C50" i="3" s="1"/>
  <c r="H51" i="3"/>
  <c r="H52" i="3"/>
  <c r="H53" i="3"/>
  <c r="H54" i="3"/>
  <c r="H55" i="3"/>
  <c r="C55" i="3" s="1"/>
  <c r="H56" i="3"/>
  <c r="Q56" i="3" s="1"/>
  <c r="AO56" i="3" s="1"/>
  <c r="Y56" i="3" s="1"/>
  <c r="H57" i="3"/>
  <c r="Q57" i="3"/>
  <c r="AO57" i="3" s="1"/>
  <c r="H58" i="3"/>
  <c r="C58" i="3" s="1"/>
  <c r="H59" i="3"/>
  <c r="Q59" i="3" s="1"/>
  <c r="AO59" i="3" s="1"/>
  <c r="H60" i="3"/>
  <c r="H61" i="3"/>
  <c r="Q61" i="3" s="1"/>
  <c r="AO61" i="3" s="1"/>
  <c r="H62" i="3"/>
  <c r="H63" i="3"/>
  <c r="Q63" i="3" s="1"/>
  <c r="AO63" i="3" s="1"/>
  <c r="H65" i="3"/>
  <c r="Q65" i="3" s="1"/>
  <c r="AO65" i="3" s="1"/>
  <c r="H69" i="3"/>
  <c r="C69" i="3" s="1"/>
  <c r="H70" i="3"/>
  <c r="Q70" i="3" s="1"/>
  <c r="AO70" i="3" s="1"/>
  <c r="H78" i="3"/>
  <c r="C78" i="3" s="1"/>
  <c r="H79" i="3"/>
  <c r="H80" i="3"/>
  <c r="Q80" i="3" s="1"/>
  <c r="AO80" i="3" s="1"/>
  <c r="Y80" i="3" s="1"/>
  <c r="AA80" i="3" s="1"/>
  <c r="H81" i="3"/>
  <c r="C81" i="3" s="1"/>
  <c r="H84" i="3"/>
  <c r="H85" i="3"/>
  <c r="Q85" i="3" s="1"/>
  <c r="AO85" i="3" s="1"/>
  <c r="H87" i="3"/>
  <c r="H88" i="3"/>
  <c r="H89" i="3"/>
  <c r="Q89" i="3" s="1"/>
  <c r="AO89" i="3" s="1"/>
  <c r="Y89" i="3" s="1"/>
  <c r="H93" i="3"/>
  <c r="Q93" i="3" s="1"/>
  <c r="AO93" i="3"/>
  <c r="R93" i="3" s="1"/>
  <c r="H96" i="3"/>
  <c r="Q96" i="3" s="1"/>
  <c r="AO96" i="3" s="1"/>
  <c r="H97" i="3"/>
  <c r="H98" i="3"/>
  <c r="C98" i="3" s="1"/>
  <c r="H99" i="3"/>
  <c r="Q99" i="3" s="1"/>
  <c r="AO99" i="3" s="1"/>
  <c r="H94" i="3"/>
  <c r="Q94" i="3" s="1"/>
  <c r="AO94" i="3" s="1"/>
  <c r="H95" i="3"/>
  <c r="C95" i="3" s="1"/>
  <c r="H90" i="3"/>
  <c r="H91" i="3"/>
  <c r="H92" i="3"/>
  <c r="C92" i="3" s="1"/>
  <c r="H86" i="3"/>
  <c r="C86" i="3" s="1"/>
  <c r="H82" i="3"/>
  <c r="Q82" i="3" s="1"/>
  <c r="AO82" i="3" s="1"/>
  <c r="H83" i="3"/>
  <c r="H71" i="3"/>
  <c r="Q71" i="3" s="1"/>
  <c r="AO71" i="3" s="1"/>
  <c r="H72" i="3"/>
  <c r="C72" i="3" s="1"/>
  <c r="H73" i="3"/>
  <c r="H74" i="3"/>
  <c r="C74" i="3" s="1"/>
  <c r="H75" i="3"/>
  <c r="Q75" i="3" s="1"/>
  <c r="AO75" i="3" s="1"/>
  <c r="H76" i="3"/>
  <c r="Q76" i="3" s="1"/>
  <c r="AO76" i="3" s="1"/>
  <c r="R76" i="3" s="1"/>
  <c r="X76" i="3" s="1"/>
  <c r="H77" i="3"/>
  <c r="H66" i="3"/>
  <c r="Q66" i="3" s="1"/>
  <c r="AO66" i="3" s="1"/>
  <c r="R66" i="3" s="1"/>
  <c r="X66" i="3" s="1"/>
  <c r="H67" i="3"/>
  <c r="Q67" i="3" s="1"/>
  <c r="AO67" i="3" s="1"/>
  <c r="H68" i="3"/>
  <c r="H64" i="3"/>
  <c r="H47" i="3"/>
  <c r="C47" i="3" s="1"/>
  <c r="Q47" i="3"/>
  <c r="AO47" i="3" s="1"/>
  <c r="Y47" i="3" s="1"/>
  <c r="U47" i="3" s="1"/>
  <c r="H8" i="3"/>
  <c r="E8" i="3"/>
  <c r="G8" i="3"/>
  <c r="D8" i="3"/>
  <c r="F8" i="3"/>
  <c r="C3" i="1"/>
  <c r="W18" i="3" s="1"/>
  <c r="B19" i="4"/>
  <c r="B9" i="4"/>
  <c r="B8" i="4"/>
  <c r="G11" i="4"/>
  <c r="G12" i="4"/>
  <c r="G13" i="4"/>
  <c r="B7" i="4"/>
  <c r="G6" i="4"/>
  <c r="B6" i="4"/>
  <c r="G10" i="4"/>
  <c r="G9" i="4"/>
  <c r="AF3" i="3"/>
  <c r="AF4" i="3"/>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F103" i="3"/>
  <c r="AF104" i="3"/>
  <c r="AF105" i="3"/>
  <c r="AF106" i="3"/>
  <c r="AF107" i="3"/>
  <c r="AF108" i="3"/>
  <c r="AF109" i="3"/>
  <c r="AF110" i="3"/>
  <c r="AF111" i="3"/>
  <c r="AF112" i="3"/>
  <c r="AF113" i="3"/>
  <c r="AF114" i="3"/>
  <c r="AF115" i="3"/>
  <c r="AF116" i="3"/>
  <c r="AF117" i="3"/>
  <c r="AF118" i="3"/>
  <c r="AF119" i="3"/>
  <c r="AF120" i="3"/>
  <c r="AF121" i="3"/>
  <c r="AF122" i="3"/>
  <c r="AF123" i="3"/>
  <c r="AF124" i="3"/>
  <c r="AF125" i="3"/>
  <c r="AF126" i="3"/>
  <c r="AF127" i="3"/>
  <c r="AF128" i="3"/>
  <c r="AF129" i="3"/>
  <c r="AF130" i="3"/>
  <c r="AF131" i="3"/>
  <c r="AF132" i="3"/>
  <c r="AF133" i="3"/>
  <c r="AF134" i="3"/>
  <c r="AF135" i="3"/>
  <c r="AF136" i="3"/>
  <c r="AF137" i="3"/>
  <c r="AF138" i="3"/>
  <c r="AF139" i="3"/>
  <c r="AF140" i="3"/>
  <c r="AF141" i="3"/>
  <c r="AF142" i="3"/>
  <c r="AF143" i="3"/>
  <c r="AF144" i="3"/>
  <c r="AF145" i="3"/>
  <c r="AF146" i="3"/>
  <c r="AF147" i="3"/>
  <c r="AF148" i="3"/>
  <c r="AF149" i="3"/>
  <c r="AF150" i="3"/>
  <c r="AF151" i="3"/>
  <c r="AF152" i="3"/>
  <c r="AF153" i="3"/>
  <c r="AF154" i="3"/>
  <c r="AF155" i="3"/>
  <c r="AF156" i="3"/>
  <c r="AF157" i="3"/>
  <c r="AF158" i="3"/>
  <c r="AF159" i="3"/>
  <c r="AF160" i="3"/>
  <c r="AF161" i="3"/>
  <c r="AF162" i="3"/>
  <c r="AF163" i="3"/>
  <c r="AF164" i="3"/>
  <c r="AF165" i="3"/>
  <c r="AF166" i="3"/>
  <c r="AF167" i="3"/>
  <c r="AF168" i="3"/>
  <c r="AF169" i="3"/>
  <c r="AF170" i="3"/>
  <c r="AF171" i="3"/>
  <c r="AF172" i="3"/>
  <c r="AF173" i="3"/>
  <c r="AF174" i="3"/>
  <c r="AF175" i="3"/>
  <c r="AF176" i="3"/>
  <c r="AF177" i="3"/>
  <c r="Z3" i="3"/>
  <c r="Z4" i="3"/>
  <c r="Z5" i="3"/>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I3" i="3"/>
  <c r="J3" i="3"/>
  <c r="K3" i="3"/>
  <c r="L3" i="3"/>
  <c r="M3" i="3"/>
  <c r="N3" i="3"/>
  <c r="O3" i="3"/>
  <c r="P3" i="3"/>
  <c r="I9" i="3"/>
  <c r="J9" i="3"/>
  <c r="K9" i="3"/>
  <c r="L9" i="3"/>
  <c r="M9" i="3"/>
  <c r="N9" i="3"/>
  <c r="O9" i="3"/>
  <c r="P9" i="3"/>
  <c r="I4" i="3"/>
  <c r="J4" i="3"/>
  <c r="K4" i="3"/>
  <c r="L4" i="3"/>
  <c r="M4" i="3"/>
  <c r="N4" i="3"/>
  <c r="O4" i="3"/>
  <c r="P4" i="3"/>
  <c r="I5" i="3"/>
  <c r="J5" i="3"/>
  <c r="K5" i="3"/>
  <c r="L5" i="3"/>
  <c r="M5" i="3"/>
  <c r="N5" i="3"/>
  <c r="O5" i="3"/>
  <c r="P5" i="3"/>
  <c r="I6" i="3"/>
  <c r="J6" i="3"/>
  <c r="K6" i="3"/>
  <c r="L6" i="3"/>
  <c r="M6" i="3"/>
  <c r="N6" i="3"/>
  <c r="O6" i="3"/>
  <c r="P6" i="3"/>
  <c r="I7" i="3"/>
  <c r="J7" i="3"/>
  <c r="K7" i="3"/>
  <c r="L7" i="3"/>
  <c r="M7" i="3"/>
  <c r="N7" i="3"/>
  <c r="O7" i="3"/>
  <c r="P7" i="3"/>
  <c r="I8" i="3"/>
  <c r="J8" i="3"/>
  <c r="K8" i="3"/>
  <c r="L8" i="3"/>
  <c r="M8" i="3"/>
  <c r="N8" i="3"/>
  <c r="O8" i="3"/>
  <c r="P8" i="3"/>
  <c r="I10" i="3"/>
  <c r="J10" i="3"/>
  <c r="K10" i="3"/>
  <c r="L10" i="3"/>
  <c r="M10" i="3"/>
  <c r="N10" i="3"/>
  <c r="O10" i="3"/>
  <c r="P10" i="3"/>
  <c r="I11" i="3"/>
  <c r="J11" i="3"/>
  <c r="K11" i="3"/>
  <c r="L11" i="3"/>
  <c r="M11" i="3"/>
  <c r="N11" i="3"/>
  <c r="O11" i="3"/>
  <c r="P11" i="3"/>
  <c r="I12" i="3"/>
  <c r="J12" i="3"/>
  <c r="K12" i="3"/>
  <c r="L12" i="3"/>
  <c r="M12" i="3"/>
  <c r="N12" i="3"/>
  <c r="O12" i="3"/>
  <c r="P12" i="3"/>
  <c r="I13" i="3"/>
  <c r="J13" i="3"/>
  <c r="K13" i="3"/>
  <c r="L13" i="3"/>
  <c r="M13" i="3"/>
  <c r="N13" i="3"/>
  <c r="O13" i="3"/>
  <c r="P13" i="3"/>
  <c r="I14" i="3"/>
  <c r="J14" i="3"/>
  <c r="K14" i="3"/>
  <c r="L14" i="3"/>
  <c r="M14" i="3"/>
  <c r="N14" i="3"/>
  <c r="O14" i="3"/>
  <c r="P14" i="3"/>
  <c r="I15" i="3"/>
  <c r="J15" i="3"/>
  <c r="K15" i="3"/>
  <c r="L15" i="3"/>
  <c r="M15" i="3"/>
  <c r="N15" i="3"/>
  <c r="O15" i="3"/>
  <c r="P15" i="3"/>
  <c r="I16" i="3"/>
  <c r="J16" i="3"/>
  <c r="K16" i="3"/>
  <c r="L16" i="3"/>
  <c r="M16" i="3"/>
  <c r="N16" i="3"/>
  <c r="O16" i="3"/>
  <c r="P16" i="3"/>
  <c r="I17" i="3"/>
  <c r="J17" i="3"/>
  <c r="K17" i="3"/>
  <c r="L17" i="3"/>
  <c r="M17" i="3"/>
  <c r="N17" i="3"/>
  <c r="O17" i="3"/>
  <c r="P17" i="3"/>
  <c r="I18" i="3"/>
  <c r="J18" i="3"/>
  <c r="K18" i="3"/>
  <c r="L18" i="3"/>
  <c r="M18" i="3"/>
  <c r="N18" i="3"/>
  <c r="O18" i="3"/>
  <c r="P18" i="3"/>
  <c r="I19" i="3"/>
  <c r="J19" i="3"/>
  <c r="K19" i="3"/>
  <c r="L19" i="3"/>
  <c r="M19" i="3"/>
  <c r="N19" i="3"/>
  <c r="O19" i="3"/>
  <c r="P19" i="3"/>
  <c r="I20" i="3"/>
  <c r="J20" i="3"/>
  <c r="K20" i="3"/>
  <c r="L20" i="3"/>
  <c r="M20" i="3"/>
  <c r="N20" i="3"/>
  <c r="O20" i="3"/>
  <c r="P20" i="3"/>
  <c r="I21" i="3"/>
  <c r="J21" i="3"/>
  <c r="K21" i="3"/>
  <c r="L21" i="3"/>
  <c r="M21" i="3"/>
  <c r="N21" i="3"/>
  <c r="O21" i="3"/>
  <c r="P21" i="3"/>
  <c r="I22" i="3"/>
  <c r="J22" i="3"/>
  <c r="K22" i="3"/>
  <c r="L22" i="3"/>
  <c r="M22" i="3"/>
  <c r="N22" i="3"/>
  <c r="O22" i="3"/>
  <c r="P22" i="3"/>
  <c r="I23" i="3"/>
  <c r="J23" i="3"/>
  <c r="K23" i="3"/>
  <c r="L23" i="3"/>
  <c r="M23" i="3"/>
  <c r="N23" i="3"/>
  <c r="O23" i="3"/>
  <c r="P23" i="3"/>
  <c r="I24" i="3"/>
  <c r="J24" i="3"/>
  <c r="K24" i="3"/>
  <c r="L24" i="3"/>
  <c r="M24" i="3"/>
  <c r="N24" i="3"/>
  <c r="O24" i="3"/>
  <c r="P24" i="3"/>
  <c r="I25" i="3"/>
  <c r="J25" i="3"/>
  <c r="K25" i="3"/>
  <c r="L25" i="3"/>
  <c r="M25" i="3"/>
  <c r="N25" i="3"/>
  <c r="O25" i="3"/>
  <c r="P25" i="3"/>
  <c r="I26" i="3"/>
  <c r="J26" i="3"/>
  <c r="K26" i="3"/>
  <c r="L26" i="3"/>
  <c r="M26" i="3"/>
  <c r="N26" i="3"/>
  <c r="O26" i="3"/>
  <c r="P26" i="3"/>
  <c r="I27" i="3"/>
  <c r="J27" i="3"/>
  <c r="K27" i="3"/>
  <c r="L27" i="3"/>
  <c r="M27" i="3"/>
  <c r="N27" i="3"/>
  <c r="O27" i="3"/>
  <c r="P27" i="3"/>
  <c r="I28" i="3"/>
  <c r="J28" i="3"/>
  <c r="K28" i="3"/>
  <c r="L28" i="3"/>
  <c r="M28" i="3"/>
  <c r="N28" i="3"/>
  <c r="O28" i="3"/>
  <c r="P28" i="3"/>
  <c r="I29" i="3"/>
  <c r="J29" i="3"/>
  <c r="K29" i="3"/>
  <c r="L29" i="3"/>
  <c r="M29" i="3"/>
  <c r="N29" i="3"/>
  <c r="O29" i="3"/>
  <c r="P29" i="3"/>
  <c r="I30" i="3"/>
  <c r="J30" i="3"/>
  <c r="K30" i="3"/>
  <c r="L30" i="3"/>
  <c r="M30" i="3"/>
  <c r="N30" i="3"/>
  <c r="O30" i="3"/>
  <c r="P30" i="3"/>
  <c r="I31" i="3"/>
  <c r="J31" i="3"/>
  <c r="K31" i="3"/>
  <c r="L31" i="3"/>
  <c r="M31" i="3"/>
  <c r="N31" i="3"/>
  <c r="O31" i="3"/>
  <c r="P31" i="3"/>
  <c r="I32" i="3"/>
  <c r="J32" i="3"/>
  <c r="K32" i="3"/>
  <c r="L32" i="3"/>
  <c r="M32" i="3"/>
  <c r="N32" i="3"/>
  <c r="O32" i="3"/>
  <c r="P32" i="3"/>
  <c r="I33" i="3"/>
  <c r="J33" i="3"/>
  <c r="K33" i="3"/>
  <c r="L33" i="3"/>
  <c r="M33" i="3"/>
  <c r="N33" i="3"/>
  <c r="O33" i="3"/>
  <c r="P33" i="3"/>
  <c r="I34" i="3"/>
  <c r="J34" i="3"/>
  <c r="K34" i="3"/>
  <c r="L34" i="3"/>
  <c r="M34" i="3"/>
  <c r="N34" i="3"/>
  <c r="O34" i="3"/>
  <c r="P34" i="3"/>
  <c r="I35" i="3"/>
  <c r="J35" i="3"/>
  <c r="K35" i="3"/>
  <c r="L35" i="3"/>
  <c r="M35" i="3"/>
  <c r="N35" i="3"/>
  <c r="O35" i="3"/>
  <c r="P35" i="3"/>
  <c r="I36" i="3"/>
  <c r="J36" i="3"/>
  <c r="K36" i="3"/>
  <c r="L36" i="3"/>
  <c r="M36" i="3"/>
  <c r="N36" i="3"/>
  <c r="O36" i="3"/>
  <c r="P36" i="3"/>
  <c r="I37" i="3"/>
  <c r="J37" i="3"/>
  <c r="K37" i="3"/>
  <c r="L37" i="3"/>
  <c r="M37" i="3"/>
  <c r="N37" i="3"/>
  <c r="O37" i="3"/>
  <c r="P37" i="3"/>
  <c r="I38" i="3"/>
  <c r="J38" i="3"/>
  <c r="K38" i="3"/>
  <c r="L38" i="3"/>
  <c r="M38" i="3"/>
  <c r="N38" i="3"/>
  <c r="O38" i="3"/>
  <c r="P38" i="3"/>
  <c r="I39" i="3"/>
  <c r="J39" i="3"/>
  <c r="K39" i="3"/>
  <c r="L39" i="3"/>
  <c r="M39" i="3"/>
  <c r="N39" i="3"/>
  <c r="O39" i="3"/>
  <c r="P39" i="3"/>
  <c r="I40" i="3"/>
  <c r="J40" i="3"/>
  <c r="K40" i="3"/>
  <c r="L40" i="3"/>
  <c r="M40" i="3"/>
  <c r="N40" i="3"/>
  <c r="O40" i="3"/>
  <c r="P40" i="3"/>
  <c r="I41" i="3"/>
  <c r="J41" i="3"/>
  <c r="K41" i="3"/>
  <c r="L41" i="3"/>
  <c r="M41" i="3"/>
  <c r="N41" i="3"/>
  <c r="O41" i="3"/>
  <c r="P41" i="3"/>
  <c r="I42" i="3"/>
  <c r="J42" i="3"/>
  <c r="K42" i="3"/>
  <c r="L42" i="3"/>
  <c r="M42" i="3"/>
  <c r="N42" i="3"/>
  <c r="O42" i="3"/>
  <c r="P42" i="3"/>
  <c r="I43" i="3"/>
  <c r="J43" i="3"/>
  <c r="K43" i="3"/>
  <c r="L43" i="3"/>
  <c r="M43" i="3"/>
  <c r="N43" i="3"/>
  <c r="O43" i="3"/>
  <c r="P43" i="3"/>
  <c r="I44" i="3"/>
  <c r="J44" i="3"/>
  <c r="K44" i="3"/>
  <c r="L44" i="3"/>
  <c r="M44" i="3"/>
  <c r="N44" i="3"/>
  <c r="O44" i="3"/>
  <c r="P44" i="3"/>
  <c r="I45" i="3"/>
  <c r="J45" i="3"/>
  <c r="K45" i="3"/>
  <c r="L45" i="3"/>
  <c r="M45" i="3"/>
  <c r="N45" i="3"/>
  <c r="O45" i="3"/>
  <c r="P45" i="3"/>
  <c r="I46" i="3"/>
  <c r="J46" i="3"/>
  <c r="K46" i="3"/>
  <c r="L46" i="3"/>
  <c r="M46" i="3"/>
  <c r="N46" i="3"/>
  <c r="O46" i="3"/>
  <c r="P46" i="3"/>
  <c r="I47" i="3"/>
  <c r="J47" i="3"/>
  <c r="K47" i="3"/>
  <c r="L47" i="3"/>
  <c r="M47" i="3"/>
  <c r="N47" i="3"/>
  <c r="O47" i="3"/>
  <c r="P47" i="3"/>
  <c r="I48" i="3"/>
  <c r="J48" i="3"/>
  <c r="K48" i="3"/>
  <c r="L48" i="3"/>
  <c r="M48" i="3"/>
  <c r="N48" i="3"/>
  <c r="O48" i="3"/>
  <c r="P48" i="3"/>
  <c r="I49" i="3"/>
  <c r="J49" i="3"/>
  <c r="K49" i="3"/>
  <c r="L49" i="3"/>
  <c r="M49" i="3"/>
  <c r="N49" i="3"/>
  <c r="O49" i="3"/>
  <c r="P49" i="3"/>
  <c r="I50" i="3"/>
  <c r="J50" i="3"/>
  <c r="K50" i="3"/>
  <c r="L50" i="3"/>
  <c r="M50" i="3"/>
  <c r="N50" i="3"/>
  <c r="O50" i="3"/>
  <c r="P50" i="3"/>
  <c r="I51" i="3"/>
  <c r="J51" i="3"/>
  <c r="K51" i="3"/>
  <c r="L51" i="3"/>
  <c r="M51" i="3"/>
  <c r="N51" i="3"/>
  <c r="O51" i="3"/>
  <c r="P51" i="3"/>
  <c r="I52" i="3"/>
  <c r="J52" i="3"/>
  <c r="K52" i="3"/>
  <c r="L52" i="3"/>
  <c r="M52" i="3"/>
  <c r="N52" i="3"/>
  <c r="O52" i="3"/>
  <c r="P52" i="3"/>
  <c r="I53" i="3"/>
  <c r="J53" i="3"/>
  <c r="K53" i="3"/>
  <c r="L53" i="3"/>
  <c r="M53" i="3"/>
  <c r="N53" i="3"/>
  <c r="O53" i="3"/>
  <c r="P53" i="3"/>
  <c r="I54" i="3"/>
  <c r="J54" i="3"/>
  <c r="K54" i="3"/>
  <c r="L54" i="3"/>
  <c r="M54" i="3"/>
  <c r="N54" i="3"/>
  <c r="O54" i="3"/>
  <c r="P54" i="3"/>
  <c r="I55" i="3"/>
  <c r="J55" i="3"/>
  <c r="K55" i="3"/>
  <c r="L55" i="3"/>
  <c r="M55" i="3"/>
  <c r="N55" i="3"/>
  <c r="O55" i="3"/>
  <c r="P55" i="3"/>
  <c r="I56" i="3"/>
  <c r="J56" i="3"/>
  <c r="K56" i="3"/>
  <c r="L56" i="3"/>
  <c r="M56" i="3"/>
  <c r="N56" i="3"/>
  <c r="O56" i="3"/>
  <c r="P56" i="3"/>
  <c r="I57" i="3"/>
  <c r="J57" i="3"/>
  <c r="K57" i="3"/>
  <c r="L57" i="3"/>
  <c r="M57" i="3"/>
  <c r="N57" i="3"/>
  <c r="O57" i="3"/>
  <c r="P57" i="3"/>
  <c r="I58" i="3"/>
  <c r="J58" i="3"/>
  <c r="K58" i="3"/>
  <c r="L58" i="3"/>
  <c r="M58" i="3"/>
  <c r="N58" i="3"/>
  <c r="O58" i="3"/>
  <c r="P58" i="3"/>
  <c r="I59" i="3"/>
  <c r="J59" i="3"/>
  <c r="K59" i="3"/>
  <c r="L59" i="3"/>
  <c r="M59" i="3"/>
  <c r="N59" i="3"/>
  <c r="O59" i="3"/>
  <c r="P59" i="3"/>
  <c r="I60" i="3"/>
  <c r="J60" i="3"/>
  <c r="K60" i="3"/>
  <c r="L60" i="3"/>
  <c r="M60" i="3"/>
  <c r="N60" i="3"/>
  <c r="O60" i="3"/>
  <c r="P60" i="3"/>
  <c r="I61" i="3"/>
  <c r="J61" i="3"/>
  <c r="K61" i="3"/>
  <c r="L61" i="3"/>
  <c r="M61" i="3"/>
  <c r="N61" i="3"/>
  <c r="O61" i="3"/>
  <c r="P61" i="3"/>
  <c r="I62" i="3"/>
  <c r="J62" i="3"/>
  <c r="K62" i="3"/>
  <c r="L62" i="3"/>
  <c r="M62" i="3"/>
  <c r="N62" i="3"/>
  <c r="O62" i="3"/>
  <c r="P62" i="3"/>
  <c r="I63" i="3"/>
  <c r="J63" i="3"/>
  <c r="K63" i="3"/>
  <c r="L63" i="3"/>
  <c r="M63" i="3"/>
  <c r="N63" i="3"/>
  <c r="O63" i="3"/>
  <c r="P63" i="3"/>
  <c r="I64" i="3"/>
  <c r="J64" i="3"/>
  <c r="K64" i="3"/>
  <c r="L64" i="3"/>
  <c r="M64" i="3"/>
  <c r="N64" i="3"/>
  <c r="O64" i="3"/>
  <c r="P64" i="3"/>
  <c r="I65" i="3"/>
  <c r="J65" i="3"/>
  <c r="K65" i="3"/>
  <c r="L65" i="3"/>
  <c r="M65" i="3"/>
  <c r="N65" i="3"/>
  <c r="O65" i="3"/>
  <c r="P65" i="3"/>
  <c r="I66" i="3"/>
  <c r="J66" i="3"/>
  <c r="K66" i="3"/>
  <c r="L66" i="3"/>
  <c r="M66" i="3"/>
  <c r="N66" i="3"/>
  <c r="O66" i="3"/>
  <c r="P66" i="3"/>
  <c r="I67" i="3"/>
  <c r="J67" i="3"/>
  <c r="K67" i="3"/>
  <c r="L67" i="3"/>
  <c r="M67" i="3"/>
  <c r="N67" i="3"/>
  <c r="O67" i="3"/>
  <c r="P67" i="3"/>
  <c r="I68" i="3"/>
  <c r="J68" i="3"/>
  <c r="K68" i="3"/>
  <c r="L68" i="3"/>
  <c r="M68" i="3"/>
  <c r="N68" i="3"/>
  <c r="O68" i="3"/>
  <c r="P68" i="3"/>
  <c r="I69" i="3"/>
  <c r="J69" i="3"/>
  <c r="K69" i="3"/>
  <c r="L69" i="3"/>
  <c r="M69" i="3"/>
  <c r="N69" i="3"/>
  <c r="O69" i="3"/>
  <c r="P69" i="3"/>
  <c r="I70" i="3"/>
  <c r="J70" i="3"/>
  <c r="K70" i="3"/>
  <c r="L70" i="3"/>
  <c r="M70" i="3"/>
  <c r="N70" i="3"/>
  <c r="O70" i="3"/>
  <c r="P70" i="3"/>
  <c r="I71" i="3"/>
  <c r="J71" i="3"/>
  <c r="K71" i="3"/>
  <c r="L71" i="3"/>
  <c r="M71" i="3"/>
  <c r="N71" i="3"/>
  <c r="O71" i="3"/>
  <c r="P71" i="3"/>
  <c r="I72" i="3"/>
  <c r="J72" i="3"/>
  <c r="K72" i="3"/>
  <c r="L72" i="3"/>
  <c r="M72" i="3"/>
  <c r="N72" i="3"/>
  <c r="O72" i="3"/>
  <c r="P72" i="3"/>
  <c r="I73" i="3"/>
  <c r="J73" i="3"/>
  <c r="K73" i="3"/>
  <c r="L73" i="3"/>
  <c r="M73" i="3"/>
  <c r="N73" i="3"/>
  <c r="O73" i="3"/>
  <c r="P73" i="3"/>
  <c r="I74" i="3"/>
  <c r="J74" i="3"/>
  <c r="K74" i="3"/>
  <c r="L74" i="3"/>
  <c r="M74" i="3"/>
  <c r="N74" i="3"/>
  <c r="O74" i="3"/>
  <c r="P74" i="3"/>
  <c r="I75" i="3"/>
  <c r="J75" i="3"/>
  <c r="K75" i="3"/>
  <c r="L75" i="3"/>
  <c r="M75" i="3"/>
  <c r="N75" i="3"/>
  <c r="O75" i="3"/>
  <c r="P75" i="3"/>
  <c r="I76" i="3"/>
  <c r="J76" i="3"/>
  <c r="K76" i="3"/>
  <c r="L76" i="3"/>
  <c r="M76" i="3"/>
  <c r="N76" i="3"/>
  <c r="O76" i="3"/>
  <c r="P76" i="3"/>
  <c r="I77" i="3"/>
  <c r="J77" i="3"/>
  <c r="K77" i="3"/>
  <c r="L77" i="3"/>
  <c r="M77" i="3"/>
  <c r="N77" i="3"/>
  <c r="O77" i="3"/>
  <c r="P77" i="3"/>
  <c r="I78" i="3"/>
  <c r="J78" i="3"/>
  <c r="K78" i="3"/>
  <c r="L78" i="3"/>
  <c r="M78" i="3"/>
  <c r="N78" i="3"/>
  <c r="O78" i="3"/>
  <c r="P78" i="3"/>
  <c r="I79" i="3"/>
  <c r="J79" i="3"/>
  <c r="K79" i="3"/>
  <c r="L79" i="3"/>
  <c r="M79" i="3"/>
  <c r="N79" i="3"/>
  <c r="O79" i="3"/>
  <c r="P79" i="3"/>
  <c r="I80" i="3"/>
  <c r="J80" i="3"/>
  <c r="K80" i="3"/>
  <c r="L80" i="3"/>
  <c r="M80" i="3"/>
  <c r="N80" i="3"/>
  <c r="O80" i="3"/>
  <c r="P80" i="3"/>
  <c r="I81" i="3"/>
  <c r="J81" i="3"/>
  <c r="K81" i="3"/>
  <c r="L81" i="3"/>
  <c r="M81" i="3"/>
  <c r="N81" i="3"/>
  <c r="O81" i="3"/>
  <c r="P81" i="3"/>
  <c r="I82" i="3"/>
  <c r="J82" i="3"/>
  <c r="K82" i="3"/>
  <c r="L82" i="3"/>
  <c r="M82" i="3"/>
  <c r="N82" i="3"/>
  <c r="O82" i="3"/>
  <c r="P82" i="3"/>
  <c r="I83" i="3"/>
  <c r="J83" i="3"/>
  <c r="K83" i="3"/>
  <c r="L83" i="3"/>
  <c r="M83" i="3"/>
  <c r="N83" i="3"/>
  <c r="O83" i="3"/>
  <c r="P83" i="3"/>
  <c r="I84" i="3"/>
  <c r="J84" i="3"/>
  <c r="K84" i="3"/>
  <c r="L84" i="3"/>
  <c r="M84" i="3"/>
  <c r="N84" i="3"/>
  <c r="O84" i="3"/>
  <c r="P84" i="3"/>
  <c r="I85" i="3"/>
  <c r="J85" i="3"/>
  <c r="K85" i="3"/>
  <c r="L85" i="3"/>
  <c r="M85" i="3"/>
  <c r="N85" i="3"/>
  <c r="O85" i="3"/>
  <c r="P85" i="3"/>
  <c r="I86" i="3"/>
  <c r="J86" i="3"/>
  <c r="K86" i="3"/>
  <c r="L86" i="3"/>
  <c r="M86" i="3"/>
  <c r="N86" i="3"/>
  <c r="O86" i="3"/>
  <c r="P86" i="3"/>
  <c r="I87" i="3"/>
  <c r="J87" i="3"/>
  <c r="K87" i="3"/>
  <c r="L87" i="3"/>
  <c r="M87" i="3"/>
  <c r="N87" i="3"/>
  <c r="O87" i="3"/>
  <c r="P87" i="3"/>
  <c r="I88" i="3"/>
  <c r="J88" i="3"/>
  <c r="K88" i="3"/>
  <c r="L88" i="3"/>
  <c r="M88" i="3"/>
  <c r="N88" i="3"/>
  <c r="O88" i="3"/>
  <c r="P88" i="3"/>
  <c r="I89" i="3"/>
  <c r="J89" i="3"/>
  <c r="K89" i="3"/>
  <c r="L89" i="3"/>
  <c r="M89" i="3"/>
  <c r="N89" i="3"/>
  <c r="O89" i="3"/>
  <c r="P89" i="3"/>
  <c r="I90" i="3"/>
  <c r="J90" i="3"/>
  <c r="K90" i="3"/>
  <c r="L90" i="3"/>
  <c r="M90" i="3"/>
  <c r="N90" i="3"/>
  <c r="O90" i="3"/>
  <c r="P90" i="3"/>
  <c r="I91" i="3"/>
  <c r="J91" i="3"/>
  <c r="K91" i="3"/>
  <c r="L91" i="3"/>
  <c r="M91" i="3"/>
  <c r="N91" i="3"/>
  <c r="O91" i="3"/>
  <c r="P91" i="3"/>
  <c r="I92" i="3"/>
  <c r="J92" i="3"/>
  <c r="K92" i="3"/>
  <c r="L92" i="3"/>
  <c r="M92" i="3"/>
  <c r="N92" i="3"/>
  <c r="O92" i="3"/>
  <c r="P92" i="3"/>
  <c r="I93" i="3"/>
  <c r="J93" i="3"/>
  <c r="K93" i="3"/>
  <c r="L93" i="3"/>
  <c r="M93" i="3"/>
  <c r="N93" i="3"/>
  <c r="O93" i="3"/>
  <c r="P93" i="3"/>
  <c r="I94" i="3"/>
  <c r="J94" i="3"/>
  <c r="K94" i="3"/>
  <c r="L94" i="3"/>
  <c r="M94" i="3"/>
  <c r="N94" i="3"/>
  <c r="O94" i="3"/>
  <c r="P94" i="3"/>
  <c r="I95" i="3"/>
  <c r="J95" i="3"/>
  <c r="K95" i="3"/>
  <c r="L95" i="3"/>
  <c r="M95" i="3"/>
  <c r="N95" i="3"/>
  <c r="O95" i="3"/>
  <c r="P95" i="3"/>
  <c r="I96" i="3"/>
  <c r="J96" i="3"/>
  <c r="K96" i="3"/>
  <c r="L96" i="3"/>
  <c r="M96" i="3"/>
  <c r="N96" i="3"/>
  <c r="O96" i="3"/>
  <c r="P96" i="3"/>
  <c r="I97" i="3"/>
  <c r="J97" i="3"/>
  <c r="K97" i="3"/>
  <c r="L97" i="3"/>
  <c r="M97" i="3"/>
  <c r="N97" i="3"/>
  <c r="O97" i="3"/>
  <c r="P97" i="3"/>
  <c r="I98" i="3"/>
  <c r="J98" i="3"/>
  <c r="K98" i="3"/>
  <c r="L98" i="3"/>
  <c r="M98" i="3"/>
  <c r="N98" i="3"/>
  <c r="O98" i="3"/>
  <c r="P98" i="3"/>
  <c r="I99" i="3"/>
  <c r="J99" i="3"/>
  <c r="K99" i="3"/>
  <c r="L99" i="3"/>
  <c r="M99" i="3"/>
  <c r="N99" i="3"/>
  <c r="O99" i="3"/>
  <c r="P99"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T94" i="3"/>
  <c r="T95" i="3"/>
  <c r="T96" i="3"/>
  <c r="T97" i="3"/>
  <c r="T98" i="3"/>
  <c r="T99" i="3"/>
  <c r="T100" i="3"/>
  <c r="T101" i="3"/>
  <c r="T102" i="3"/>
  <c r="T103" i="3"/>
  <c r="T104" i="3"/>
  <c r="T105" i="3"/>
  <c r="T106" i="3"/>
  <c r="T107" i="3"/>
  <c r="T108" i="3"/>
  <c r="T109" i="3"/>
  <c r="T110" i="3"/>
  <c r="T111" i="3"/>
  <c r="T112" i="3"/>
  <c r="T113" i="3"/>
  <c r="T114" i="3"/>
  <c r="T115" i="3"/>
  <c r="T116" i="3"/>
  <c r="T117" i="3"/>
  <c r="T118" i="3"/>
  <c r="T119" i="3"/>
  <c r="T120" i="3"/>
  <c r="T121" i="3"/>
  <c r="T122" i="3"/>
  <c r="T123" i="3"/>
  <c r="T124" i="3"/>
  <c r="T125" i="3"/>
  <c r="T126" i="3"/>
  <c r="T127" i="3"/>
  <c r="T128" i="3"/>
  <c r="T129" i="3"/>
  <c r="T130" i="3"/>
  <c r="T131" i="3"/>
  <c r="T132" i="3"/>
  <c r="T133" i="3"/>
  <c r="T134" i="3"/>
  <c r="T135" i="3"/>
  <c r="T136" i="3"/>
  <c r="T137" i="3"/>
  <c r="T138" i="3"/>
  <c r="T139" i="3"/>
  <c r="T140" i="3"/>
  <c r="T141" i="3"/>
  <c r="T142" i="3"/>
  <c r="T143" i="3"/>
  <c r="T144" i="3"/>
  <c r="T145" i="3"/>
  <c r="T146" i="3"/>
  <c r="T147" i="3"/>
  <c r="T148" i="3"/>
  <c r="T149" i="3"/>
  <c r="T150" i="3"/>
  <c r="T151" i="3"/>
  <c r="T152" i="3"/>
  <c r="T153" i="3"/>
  <c r="T154" i="3"/>
  <c r="T155" i="3"/>
  <c r="T156" i="3"/>
  <c r="T157" i="3"/>
  <c r="T158" i="3"/>
  <c r="T159" i="3"/>
  <c r="T160" i="3"/>
  <c r="T161" i="3"/>
  <c r="T162" i="3"/>
  <c r="T163" i="3"/>
  <c r="T164" i="3"/>
  <c r="T165" i="3"/>
  <c r="T166" i="3"/>
  <c r="T167" i="3"/>
  <c r="T168" i="3"/>
  <c r="T169" i="3"/>
  <c r="T170" i="3"/>
  <c r="T171" i="3"/>
  <c r="T172" i="3"/>
  <c r="T173" i="3"/>
  <c r="T174" i="3"/>
  <c r="T175" i="3"/>
  <c r="T176" i="3"/>
  <c r="T177" i="3"/>
  <c r="T3" i="3"/>
  <c r="C63" i="3"/>
  <c r="C123" i="3"/>
  <c r="C124" i="3"/>
  <c r="C169" i="3"/>
  <c r="P177" i="3"/>
  <c r="O177" i="3"/>
  <c r="N177" i="3"/>
  <c r="M177" i="3"/>
  <c r="L177" i="3"/>
  <c r="K177" i="3"/>
  <c r="J177" i="3"/>
  <c r="I177" i="3"/>
  <c r="P176" i="3"/>
  <c r="O176" i="3"/>
  <c r="N176" i="3"/>
  <c r="M176" i="3"/>
  <c r="L176" i="3"/>
  <c r="K176" i="3"/>
  <c r="J176" i="3"/>
  <c r="I176" i="3"/>
  <c r="P175" i="3"/>
  <c r="O175" i="3"/>
  <c r="N175" i="3"/>
  <c r="M175" i="3"/>
  <c r="L175" i="3"/>
  <c r="K175" i="3"/>
  <c r="J175" i="3"/>
  <c r="I175" i="3"/>
  <c r="P174" i="3"/>
  <c r="O174" i="3"/>
  <c r="N174" i="3"/>
  <c r="M174" i="3"/>
  <c r="L174" i="3"/>
  <c r="K174" i="3"/>
  <c r="J174" i="3"/>
  <c r="I174" i="3"/>
  <c r="P173" i="3"/>
  <c r="O173" i="3"/>
  <c r="N173" i="3"/>
  <c r="M173" i="3"/>
  <c r="L173" i="3"/>
  <c r="K173" i="3"/>
  <c r="J173" i="3"/>
  <c r="I173" i="3"/>
  <c r="P172" i="3"/>
  <c r="O172" i="3"/>
  <c r="N172" i="3"/>
  <c r="M172" i="3"/>
  <c r="L172" i="3"/>
  <c r="K172" i="3"/>
  <c r="J172" i="3"/>
  <c r="I172" i="3"/>
  <c r="P171" i="3"/>
  <c r="O171" i="3"/>
  <c r="N171" i="3"/>
  <c r="M171" i="3"/>
  <c r="L171" i="3"/>
  <c r="K171" i="3"/>
  <c r="J171" i="3"/>
  <c r="I171" i="3"/>
  <c r="P170" i="3"/>
  <c r="O170" i="3"/>
  <c r="N170" i="3"/>
  <c r="M170" i="3"/>
  <c r="L170" i="3"/>
  <c r="K170" i="3"/>
  <c r="J170" i="3"/>
  <c r="I170" i="3"/>
  <c r="P169" i="3"/>
  <c r="O169" i="3"/>
  <c r="N169" i="3"/>
  <c r="M169" i="3"/>
  <c r="L169" i="3"/>
  <c r="K169" i="3"/>
  <c r="J169" i="3"/>
  <c r="I169" i="3"/>
  <c r="P168" i="3"/>
  <c r="O168" i="3"/>
  <c r="N168" i="3"/>
  <c r="M168" i="3"/>
  <c r="L168" i="3"/>
  <c r="K168" i="3"/>
  <c r="J168" i="3"/>
  <c r="I168" i="3"/>
  <c r="P167" i="3"/>
  <c r="O167" i="3"/>
  <c r="N167" i="3"/>
  <c r="M167" i="3"/>
  <c r="L167" i="3"/>
  <c r="K167" i="3"/>
  <c r="J167" i="3"/>
  <c r="I167" i="3"/>
  <c r="P166" i="3"/>
  <c r="O166" i="3"/>
  <c r="N166" i="3"/>
  <c r="M166" i="3"/>
  <c r="L166" i="3"/>
  <c r="K166" i="3"/>
  <c r="J166" i="3"/>
  <c r="I166" i="3"/>
  <c r="P165" i="3"/>
  <c r="O165" i="3"/>
  <c r="N165" i="3"/>
  <c r="M165" i="3"/>
  <c r="L165" i="3"/>
  <c r="K165" i="3"/>
  <c r="J165" i="3"/>
  <c r="I165" i="3"/>
  <c r="P164" i="3"/>
  <c r="O164" i="3"/>
  <c r="N164" i="3"/>
  <c r="M164" i="3"/>
  <c r="L164" i="3"/>
  <c r="K164" i="3"/>
  <c r="J164" i="3"/>
  <c r="I164" i="3"/>
  <c r="P163" i="3"/>
  <c r="O163" i="3"/>
  <c r="N163" i="3"/>
  <c r="M163" i="3"/>
  <c r="L163" i="3"/>
  <c r="K163" i="3"/>
  <c r="J163" i="3"/>
  <c r="I163" i="3"/>
  <c r="P162" i="3"/>
  <c r="O162" i="3"/>
  <c r="N162" i="3"/>
  <c r="M162" i="3"/>
  <c r="L162" i="3"/>
  <c r="K162" i="3"/>
  <c r="J162" i="3"/>
  <c r="I162" i="3"/>
  <c r="P161" i="3"/>
  <c r="O161" i="3"/>
  <c r="N161" i="3"/>
  <c r="M161" i="3"/>
  <c r="L161" i="3"/>
  <c r="K161" i="3"/>
  <c r="J161" i="3"/>
  <c r="I161" i="3"/>
  <c r="P160" i="3"/>
  <c r="O160" i="3"/>
  <c r="N160" i="3"/>
  <c r="M160" i="3"/>
  <c r="L160" i="3"/>
  <c r="K160" i="3"/>
  <c r="J160" i="3"/>
  <c r="I160" i="3"/>
  <c r="P159" i="3"/>
  <c r="O159" i="3"/>
  <c r="N159" i="3"/>
  <c r="M159" i="3"/>
  <c r="L159" i="3"/>
  <c r="K159" i="3"/>
  <c r="J159" i="3"/>
  <c r="I159" i="3"/>
  <c r="P158" i="3"/>
  <c r="O158" i="3"/>
  <c r="N158" i="3"/>
  <c r="M158" i="3"/>
  <c r="L158" i="3"/>
  <c r="K158" i="3"/>
  <c r="J158" i="3"/>
  <c r="I158" i="3"/>
  <c r="P157" i="3"/>
  <c r="O157" i="3"/>
  <c r="N157" i="3"/>
  <c r="M157" i="3"/>
  <c r="L157" i="3"/>
  <c r="K157" i="3"/>
  <c r="J157" i="3"/>
  <c r="I157" i="3"/>
  <c r="P156" i="3"/>
  <c r="O156" i="3"/>
  <c r="N156" i="3"/>
  <c r="M156" i="3"/>
  <c r="L156" i="3"/>
  <c r="K156" i="3"/>
  <c r="J156" i="3"/>
  <c r="I156" i="3"/>
  <c r="P155" i="3"/>
  <c r="O155" i="3"/>
  <c r="N155" i="3"/>
  <c r="M155" i="3"/>
  <c r="L155" i="3"/>
  <c r="K155" i="3"/>
  <c r="J155" i="3"/>
  <c r="I155" i="3"/>
  <c r="P154" i="3"/>
  <c r="O154" i="3"/>
  <c r="N154" i="3"/>
  <c r="M154" i="3"/>
  <c r="L154" i="3"/>
  <c r="K154" i="3"/>
  <c r="J154" i="3"/>
  <c r="I154" i="3"/>
  <c r="P153" i="3"/>
  <c r="O153" i="3"/>
  <c r="N153" i="3"/>
  <c r="M153" i="3"/>
  <c r="L153" i="3"/>
  <c r="K153" i="3"/>
  <c r="J153" i="3"/>
  <c r="I153" i="3"/>
  <c r="P152" i="3"/>
  <c r="O152" i="3"/>
  <c r="N152" i="3"/>
  <c r="M152" i="3"/>
  <c r="L152" i="3"/>
  <c r="K152" i="3"/>
  <c r="J152" i="3"/>
  <c r="I152" i="3"/>
  <c r="P151" i="3"/>
  <c r="O151" i="3"/>
  <c r="N151" i="3"/>
  <c r="M151" i="3"/>
  <c r="L151" i="3"/>
  <c r="K151" i="3"/>
  <c r="J151" i="3"/>
  <c r="I151" i="3"/>
  <c r="P150" i="3"/>
  <c r="O150" i="3"/>
  <c r="N150" i="3"/>
  <c r="M150" i="3"/>
  <c r="L150" i="3"/>
  <c r="K150" i="3"/>
  <c r="J150" i="3"/>
  <c r="I150" i="3"/>
  <c r="P149" i="3"/>
  <c r="O149" i="3"/>
  <c r="N149" i="3"/>
  <c r="M149" i="3"/>
  <c r="L149" i="3"/>
  <c r="K149" i="3"/>
  <c r="J149" i="3"/>
  <c r="I149" i="3"/>
  <c r="P148" i="3"/>
  <c r="O148" i="3"/>
  <c r="N148" i="3"/>
  <c r="M148" i="3"/>
  <c r="L148" i="3"/>
  <c r="K148" i="3"/>
  <c r="J148" i="3"/>
  <c r="I148" i="3"/>
  <c r="P147" i="3"/>
  <c r="O147" i="3"/>
  <c r="N147" i="3"/>
  <c r="M147" i="3"/>
  <c r="L147" i="3"/>
  <c r="K147" i="3"/>
  <c r="J147" i="3"/>
  <c r="I147" i="3"/>
  <c r="P146" i="3"/>
  <c r="O146" i="3"/>
  <c r="N146" i="3"/>
  <c r="M146" i="3"/>
  <c r="L146" i="3"/>
  <c r="K146" i="3"/>
  <c r="J146" i="3"/>
  <c r="I146" i="3"/>
  <c r="P145" i="3"/>
  <c r="O145" i="3"/>
  <c r="N145" i="3"/>
  <c r="M145" i="3"/>
  <c r="L145" i="3"/>
  <c r="K145" i="3"/>
  <c r="J145" i="3"/>
  <c r="I145" i="3"/>
  <c r="P144" i="3"/>
  <c r="O144" i="3"/>
  <c r="N144" i="3"/>
  <c r="M144" i="3"/>
  <c r="L144" i="3"/>
  <c r="K144" i="3"/>
  <c r="J144" i="3"/>
  <c r="I144" i="3"/>
  <c r="P143" i="3"/>
  <c r="O143" i="3"/>
  <c r="N143" i="3"/>
  <c r="M143" i="3"/>
  <c r="L143" i="3"/>
  <c r="K143" i="3"/>
  <c r="J143" i="3"/>
  <c r="I143" i="3"/>
  <c r="P142" i="3"/>
  <c r="O142" i="3"/>
  <c r="N142" i="3"/>
  <c r="M142" i="3"/>
  <c r="L142" i="3"/>
  <c r="K142" i="3"/>
  <c r="J142" i="3"/>
  <c r="I142" i="3"/>
  <c r="P141" i="3"/>
  <c r="O141" i="3"/>
  <c r="N141" i="3"/>
  <c r="M141" i="3"/>
  <c r="L141" i="3"/>
  <c r="K141" i="3"/>
  <c r="J141" i="3"/>
  <c r="I141" i="3"/>
  <c r="P140" i="3"/>
  <c r="O140" i="3"/>
  <c r="N140" i="3"/>
  <c r="M140" i="3"/>
  <c r="L140" i="3"/>
  <c r="K140" i="3"/>
  <c r="J140" i="3"/>
  <c r="I140" i="3"/>
  <c r="P139" i="3"/>
  <c r="O139" i="3"/>
  <c r="N139" i="3"/>
  <c r="M139" i="3"/>
  <c r="L139" i="3"/>
  <c r="K139" i="3"/>
  <c r="J139" i="3"/>
  <c r="I139" i="3"/>
  <c r="P138" i="3"/>
  <c r="O138" i="3"/>
  <c r="N138" i="3"/>
  <c r="M138" i="3"/>
  <c r="L138" i="3"/>
  <c r="K138" i="3"/>
  <c r="J138" i="3"/>
  <c r="I138" i="3"/>
  <c r="P137" i="3"/>
  <c r="O137" i="3"/>
  <c r="N137" i="3"/>
  <c r="M137" i="3"/>
  <c r="L137" i="3"/>
  <c r="K137" i="3"/>
  <c r="J137" i="3"/>
  <c r="I137" i="3"/>
  <c r="P136" i="3"/>
  <c r="O136" i="3"/>
  <c r="N136" i="3"/>
  <c r="M136" i="3"/>
  <c r="L136" i="3"/>
  <c r="K136" i="3"/>
  <c r="J136" i="3"/>
  <c r="I136" i="3"/>
  <c r="P135" i="3"/>
  <c r="O135" i="3"/>
  <c r="N135" i="3"/>
  <c r="M135" i="3"/>
  <c r="L135" i="3"/>
  <c r="K135" i="3"/>
  <c r="J135" i="3"/>
  <c r="I135" i="3"/>
  <c r="P134" i="3"/>
  <c r="O134" i="3"/>
  <c r="N134" i="3"/>
  <c r="M134" i="3"/>
  <c r="L134" i="3"/>
  <c r="K134" i="3"/>
  <c r="J134" i="3"/>
  <c r="I134" i="3"/>
  <c r="P133" i="3"/>
  <c r="O133" i="3"/>
  <c r="N133" i="3"/>
  <c r="M133" i="3"/>
  <c r="L133" i="3"/>
  <c r="K133" i="3"/>
  <c r="J133" i="3"/>
  <c r="I133" i="3"/>
  <c r="P132" i="3"/>
  <c r="O132" i="3"/>
  <c r="N132" i="3"/>
  <c r="M132" i="3"/>
  <c r="L132" i="3"/>
  <c r="K132" i="3"/>
  <c r="J132" i="3"/>
  <c r="I132" i="3"/>
  <c r="P131" i="3"/>
  <c r="O131" i="3"/>
  <c r="N131" i="3"/>
  <c r="M131" i="3"/>
  <c r="L131" i="3"/>
  <c r="K131" i="3"/>
  <c r="J131" i="3"/>
  <c r="I131" i="3"/>
  <c r="P130" i="3"/>
  <c r="O130" i="3"/>
  <c r="N130" i="3"/>
  <c r="M130" i="3"/>
  <c r="L130" i="3"/>
  <c r="K130" i="3"/>
  <c r="J130" i="3"/>
  <c r="I130" i="3"/>
  <c r="P129" i="3"/>
  <c r="O129" i="3"/>
  <c r="N129" i="3"/>
  <c r="M129" i="3"/>
  <c r="L129" i="3"/>
  <c r="K129" i="3"/>
  <c r="J129" i="3"/>
  <c r="I129" i="3"/>
  <c r="P128" i="3"/>
  <c r="O128" i="3"/>
  <c r="N128" i="3"/>
  <c r="M128" i="3"/>
  <c r="L128" i="3"/>
  <c r="K128" i="3"/>
  <c r="J128" i="3"/>
  <c r="I128" i="3"/>
  <c r="P127" i="3"/>
  <c r="O127" i="3"/>
  <c r="N127" i="3"/>
  <c r="M127" i="3"/>
  <c r="L127" i="3"/>
  <c r="K127" i="3"/>
  <c r="J127" i="3"/>
  <c r="I127" i="3"/>
  <c r="P126" i="3"/>
  <c r="O126" i="3"/>
  <c r="N126" i="3"/>
  <c r="M126" i="3"/>
  <c r="L126" i="3"/>
  <c r="K126" i="3"/>
  <c r="J126" i="3"/>
  <c r="I126" i="3"/>
  <c r="P125" i="3"/>
  <c r="O125" i="3"/>
  <c r="N125" i="3"/>
  <c r="M125" i="3"/>
  <c r="L125" i="3"/>
  <c r="K125" i="3"/>
  <c r="J125" i="3"/>
  <c r="I125" i="3"/>
  <c r="P124" i="3"/>
  <c r="O124" i="3"/>
  <c r="N124" i="3"/>
  <c r="M124" i="3"/>
  <c r="L124" i="3"/>
  <c r="K124" i="3"/>
  <c r="J124" i="3"/>
  <c r="I124" i="3"/>
  <c r="P123" i="3"/>
  <c r="O123" i="3"/>
  <c r="N123" i="3"/>
  <c r="M123" i="3"/>
  <c r="L123" i="3"/>
  <c r="K123" i="3"/>
  <c r="J123" i="3"/>
  <c r="I123" i="3"/>
  <c r="P122" i="3"/>
  <c r="O122" i="3"/>
  <c r="N122" i="3"/>
  <c r="M122" i="3"/>
  <c r="L122" i="3"/>
  <c r="K122" i="3"/>
  <c r="J122" i="3"/>
  <c r="I122" i="3"/>
  <c r="P121" i="3"/>
  <c r="O121" i="3"/>
  <c r="N121" i="3"/>
  <c r="M121" i="3"/>
  <c r="L121" i="3"/>
  <c r="K121" i="3"/>
  <c r="J121" i="3"/>
  <c r="I121" i="3"/>
  <c r="P120" i="3"/>
  <c r="O120" i="3"/>
  <c r="N120" i="3"/>
  <c r="M120" i="3"/>
  <c r="L120" i="3"/>
  <c r="K120" i="3"/>
  <c r="J120" i="3"/>
  <c r="I120" i="3"/>
  <c r="P119" i="3"/>
  <c r="O119" i="3"/>
  <c r="N119" i="3"/>
  <c r="M119" i="3"/>
  <c r="L119" i="3"/>
  <c r="K119" i="3"/>
  <c r="J119" i="3"/>
  <c r="I119" i="3"/>
  <c r="P118" i="3"/>
  <c r="O118" i="3"/>
  <c r="N118" i="3"/>
  <c r="M118" i="3"/>
  <c r="L118" i="3"/>
  <c r="K118" i="3"/>
  <c r="J118" i="3"/>
  <c r="I118" i="3"/>
  <c r="P117" i="3"/>
  <c r="O117" i="3"/>
  <c r="N117" i="3"/>
  <c r="M117" i="3"/>
  <c r="L117" i="3"/>
  <c r="K117" i="3"/>
  <c r="J117" i="3"/>
  <c r="I117" i="3"/>
  <c r="P116" i="3"/>
  <c r="O116" i="3"/>
  <c r="N116" i="3"/>
  <c r="M116" i="3"/>
  <c r="L116" i="3"/>
  <c r="K116" i="3"/>
  <c r="J116" i="3"/>
  <c r="I116" i="3"/>
  <c r="P115" i="3"/>
  <c r="O115" i="3"/>
  <c r="N115" i="3"/>
  <c r="M115" i="3"/>
  <c r="L115" i="3"/>
  <c r="K115" i="3"/>
  <c r="J115" i="3"/>
  <c r="I115" i="3"/>
  <c r="P114" i="3"/>
  <c r="O114" i="3"/>
  <c r="N114" i="3"/>
  <c r="M114" i="3"/>
  <c r="L114" i="3"/>
  <c r="K114" i="3"/>
  <c r="J114" i="3"/>
  <c r="I114" i="3"/>
  <c r="P113" i="3"/>
  <c r="O113" i="3"/>
  <c r="N113" i="3"/>
  <c r="M113" i="3"/>
  <c r="L113" i="3"/>
  <c r="K113" i="3"/>
  <c r="J113" i="3"/>
  <c r="I113" i="3"/>
  <c r="P112" i="3"/>
  <c r="O112" i="3"/>
  <c r="N112" i="3"/>
  <c r="M112" i="3"/>
  <c r="L112" i="3"/>
  <c r="K112" i="3"/>
  <c r="J112" i="3"/>
  <c r="I112" i="3"/>
  <c r="P111" i="3"/>
  <c r="O111" i="3"/>
  <c r="N111" i="3"/>
  <c r="M111" i="3"/>
  <c r="L111" i="3"/>
  <c r="K111" i="3"/>
  <c r="J111" i="3"/>
  <c r="I111" i="3"/>
  <c r="P110" i="3"/>
  <c r="O110" i="3"/>
  <c r="N110" i="3"/>
  <c r="M110" i="3"/>
  <c r="L110" i="3"/>
  <c r="K110" i="3"/>
  <c r="J110" i="3"/>
  <c r="I110" i="3"/>
  <c r="P109" i="3"/>
  <c r="O109" i="3"/>
  <c r="N109" i="3"/>
  <c r="M109" i="3"/>
  <c r="L109" i="3"/>
  <c r="K109" i="3"/>
  <c r="J109" i="3"/>
  <c r="I109" i="3"/>
  <c r="P108" i="3"/>
  <c r="O108" i="3"/>
  <c r="N108" i="3"/>
  <c r="M108" i="3"/>
  <c r="L108" i="3"/>
  <c r="K108" i="3"/>
  <c r="J108" i="3"/>
  <c r="I108" i="3"/>
  <c r="P107" i="3"/>
  <c r="O107" i="3"/>
  <c r="N107" i="3"/>
  <c r="M107" i="3"/>
  <c r="L107" i="3"/>
  <c r="K107" i="3"/>
  <c r="J107" i="3"/>
  <c r="I107" i="3"/>
  <c r="P106" i="3"/>
  <c r="O106" i="3"/>
  <c r="N106" i="3"/>
  <c r="M106" i="3"/>
  <c r="L106" i="3"/>
  <c r="K106" i="3"/>
  <c r="J106" i="3"/>
  <c r="I106" i="3"/>
  <c r="P105" i="3"/>
  <c r="O105" i="3"/>
  <c r="N105" i="3"/>
  <c r="M105" i="3"/>
  <c r="L105" i="3"/>
  <c r="K105" i="3"/>
  <c r="J105" i="3"/>
  <c r="I105" i="3"/>
  <c r="P104" i="3"/>
  <c r="O104" i="3"/>
  <c r="N104" i="3"/>
  <c r="M104" i="3"/>
  <c r="L104" i="3"/>
  <c r="K104" i="3"/>
  <c r="J104" i="3"/>
  <c r="I104" i="3"/>
  <c r="P103" i="3"/>
  <c r="O103" i="3"/>
  <c r="N103" i="3"/>
  <c r="M103" i="3"/>
  <c r="L103" i="3"/>
  <c r="K103" i="3"/>
  <c r="J103" i="3"/>
  <c r="I103" i="3"/>
  <c r="P102" i="3"/>
  <c r="O102" i="3"/>
  <c r="N102" i="3"/>
  <c r="M102" i="3"/>
  <c r="L102" i="3"/>
  <c r="K102" i="3"/>
  <c r="J102" i="3"/>
  <c r="I102" i="3"/>
  <c r="P101" i="3"/>
  <c r="O101" i="3"/>
  <c r="N101" i="3"/>
  <c r="M101" i="3"/>
  <c r="L101" i="3"/>
  <c r="K101" i="3"/>
  <c r="J101" i="3"/>
  <c r="I101" i="3"/>
  <c r="P100" i="3"/>
  <c r="O100" i="3"/>
  <c r="N100" i="3"/>
  <c r="M100" i="3"/>
  <c r="L100" i="3"/>
  <c r="K100" i="3"/>
  <c r="J100" i="3"/>
  <c r="I100" i="3"/>
  <c r="S177" i="3"/>
  <c r="B177" i="3"/>
  <c r="S176" i="3"/>
  <c r="B176" i="3"/>
  <c r="S175" i="3"/>
  <c r="B175" i="3"/>
  <c r="S174" i="3"/>
  <c r="B174" i="3"/>
  <c r="S173" i="3"/>
  <c r="B173" i="3"/>
  <c r="S172" i="3"/>
  <c r="B172" i="3"/>
  <c r="S171" i="3"/>
  <c r="B171" i="3"/>
  <c r="S170" i="3"/>
  <c r="B170" i="3"/>
  <c r="S169" i="3"/>
  <c r="B169" i="3"/>
  <c r="S168" i="3"/>
  <c r="B168" i="3"/>
  <c r="S167" i="3"/>
  <c r="B167" i="3"/>
  <c r="S166" i="3"/>
  <c r="B166" i="3"/>
  <c r="S165" i="3"/>
  <c r="B165" i="3"/>
  <c r="S164" i="3"/>
  <c r="B164" i="3"/>
  <c r="S163" i="3"/>
  <c r="B163" i="3"/>
  <c r="S162" i="3"/>
  <c r="B162" i="3"/>
  <c r="S161" i="3"/>
  <c r="B161" i="3"/>
  <c r="S160" i="3"/>
  <c r="B160" i="3"/>
  <c r="S159" i="3"/>
  <c r="B159" i="3"/>
  <c r="S158" i="3"/>
  <c r="B158" i="3"/>
  <c r="S157" i="3"/>
  <c r="B157" i="3"/>
  <c r="S156" i="3"/>
  <c r="B156" i="3"/>
  <c r="S155" i="3"/>
  <c r="B155" i="3"/>
  <c r="S154" i="3"/>
  <c r="B154" i="3"/>
  <c r="S153" i="3"/>
  <c r="B153" i="3"/>
  <c r="S152" i="3"/>
  <c r="B152" i="3"/>
  <c r="S151" i="3"/>
  <c r="B151" i="3"/>
  <c r="S150" i="3"/>
  <c r="B150" i="3"/>
  <c r="S149" i="3"/>
  <c r="B149" i="3"/>
  <c r="S148" i="3"/>
  <c r="B148" i="3"/>
  <c r="S147" i="3"/>
  <c r="B147" i="3"/>
  <c r="S146" i="3"/>
  <c r="B146" i="3"/>
  <c r="S145" i="3"/>
  <c r="B145" i="3"/>
  <c r="S144" i="3"/>
  <c r="B144" i="3"/>
  <c r="S143" i="3"/>
  <c r="B143" i="3"/>
  <c r="S142" i="3"/>
  <c r="B142" i="3"/>
  <c r="S141" i="3"/>
  <c r="B141" i="3"/>
  <c r="S140" i="3"/>
  <c r="B140" i="3"/>
  <c r="S139" i="3"/>
  <c r="B139" i="3"/>
  <c r="S138" i="3"/>
  <c r="B138" i="3"/>
  <c r="S137" i="3"/>
  <c r="B137" i="3"/>
  <c r="S136" i="3"/>
  <c r="B136" i="3"/>
  <c r="S135" i="3"/>
  <c r="B135" i="3"/>
  <c r="S134" i="3"/>
  <c r="B134" i="3"/>
  <c r="S133" i="3"/>
  <c r="B133" i="3"/>
  <c r="S132" i="3"/>
  <c r="B132" i="3"/>
  <c r="S131" i="3"/>
  <c r="B131" i="3"/>
  <c r="S130" i="3"/>
  <c r="B130" i="3"/>
  <c r="S129" i="3"/>
  <c r="B129" i="3"/>
  <c r="S128" i="3"/>
  <c r="B128" i="3"/>
  <c r="S127" i="3"/>
  <c r="B127" i="3"/>
  <c r="S126" i="3"/>
  <c r="B126" i="3"/>
  <c r="S125" i="3"/>
  <c r="B125" i="3"/>
  <c r="S124" i="3"/>
  <c r="B124" i="3"/>
  <c r="S123" i="3"/>
  <c r="B123" i="3"/>
  <c r="S122" i="3"/>
  <c r="B122" i="3"/>
  <c r="S121" i="3"/>
  <c r="B121" i="3"/>
  <c r="S120" i="3"/>
  <c r="B120" i="3"/>
  <c r="S119" i="3"/>
  <c r="B119" i="3"/>
  <c r="S118" i="3"/>
  <c r="B118" i="3"/>
  <c r="S117" i="3"/>
  <c r="B117" i="3"/>
  <c r="S116" i="3"/>
  <c r="B116" i="3"/>
  <c r="S115" i="3"/>
  <c r="B115" i="3"/>
  <c r="S114" i="3"/>
  <c r="B114" i="3"/>
  <c r="S113" i="3"/>
  <c r="B113" i="3"/>
  <c r="S112" i="3"/>
  <c r="B112" i="3"/>
  <c r="S111" i="3"/>
  <c r="B111" i="3"/>
  <c r="S110" i="3"/>
  <c r="B110" i="3"/>
  <c r="S109" i="3"/>
  <c r="B109" i="3"/>
  <c r="S108" i="3"/>
  <c r="B108" i="3"/>
  <c r="S107" i="3"/>
  <c r="B107" i="3"/>
  <c r="S106" i="3"/>
  <c r="B106" i="3"/>
  <c r="S105" i="3"/>
  <c r="B105" i="3"/>
  <c r="S104" i="3"/>
  <c r="B104" i="3"/>
  <c r="S103" i="3"/>
  <c r="B103" i="3"/>
  <c r="S102" i="3"/>
  <c r="B102" i="3"/>
  <c r="S101" i="3"/>
  <c r="B101" i="3"/>
  <c r="S100" i="3"/>
  <c r="B100" i="3"/>
  <c r="S99" i="3"/>
  <c r="B99" i="3"/>
  <c r="S98" i="3"/>
  <c r="B98" i="3"/>
  <c r="S97" i="3"/>
  <c r="B97" i="3"/>
  <c r="S96" i="3"/>
  <c r="B96" i="3"/>
  <c r="S95" i="3"/>
  <c r="B95" i="3"/>
  <c r="S94" i="3"/>
  <c r="B94" i="3"/>
  <c r="S93" i="3"/>
  <c r="B93" i="3"/>
  <c r="S92" i="3"/>
  <c r="B92" i="3"/>
  <c r="S91" i="3"/>
  <c r="B91" i="3"/>
  <c r="S90" i="3"/>
  <c r="B90" i="3"/>
  <c r="S89" i="3"/>
  <c r="B89" i="3"/>
  <c r="S88" i="3"/>
  <c r="B88" i="3"/>
  <c r="S87" i="3"/>
  <c r="B87" i="3"/>
  <c r="S86" i="3"/>
  <c r="B86" i="3"/>
  <c r="S85" i="3"/>
  <c r="B85" i="3"/>
  <c r="S84" i="3"/>
  <c r="B84" i="3"/>
  <c r="S83" i="3"/>
  <c r="B83" i="3"/>
  <c r="S82" i="3"/>
  <c r="B82" i="3"/>
  <c r="S81" i="3"/>
  <c r="B81" i="3"/>
  <c r="S80" i="3"/>
  <c r="B80" i="3"/>
  <c r="S79" i="3"/>
  <c r="B79" i="3"/>
  <c r="S78" i="3"/>
  <c r="B78" i="3"/>
  <c r="S77" i="3"/>
  <c r="B77" i="3"/>
  <c r="S76" i="3"/>
  <c r="B76" i="3"/>
  <c r="S75" i="3"/>
  <c r="B75" i="3"/>
  <c r="S74" i="3"/>
  <c r="B74" i="3"/>
  <c r="S73" i="3"/>
  <c r="B73" i="3"/>
  <c r="S72" i="3"/>
  <c r="B72" i="3"/>
  <c r="S71" i="3"/>
  <c r="B71" i="3"/>
  <c r="S70" i="3"/>
  <c r="B70" i="3"/>
  <c r="S69" i="3"/>
  <c r="B69" i="3"/>
  <c r="S68" i="3"/>
  <c r="B68" i="3"/>
  <c r="S67" i="3"/>
  <c r="B67" i="3"/>
  <c r="S66" i="3"/>
  <c r="B66" i="3"/>
  <c r="S65" i="3"/>
  <c r="B65" i="3"/>
  <c r="S64" i="3"/>
  <c r="B64" i="3"/>
  <c r="S63" i="3"/>
  <c r="B63" i="3"/>
  <c r="S62" i="3"/>
  <c r="B62" i="3"/>
  <c r="S61" i="3"/>
  <c r="B61" i="3"/>
  <c r="S60" i="3"/>
  <c r="B60" i="3"/>
  <c r="S59" i="3"/>
  <c r="B59" i="3"/>
  <c r="S58" i="3"/>
  <c r="B58" i="3"/>
  <c r="S57" i="3"/>
  <c r="B57" i="3"/>
  <c r="S56" i="3"/>
  <c r="B56" i="3"/>
  <c r="S55" i="3"/>
  <c r="B55" i="3"/>
  <c r="S54" i="3"/>
  <c r="B54" i="3"/>
  <c r="S53" i="3"/>
  <c r="B53" i="3"/>
  <c r="S52" i="3"/>
  <c r="B52" i="3"/>
  <c r="S51" i="3"/>
  <c r="B51" i="3"/>
  <c r="S50" i="3"/>
  <c r="B50" i="3"/>
  <c r="S49" i="3"/>
  <c r="B49" i="3"/>
  <c r="S48" i="3"/>
  <c r="B48" i="3"/>
  <c r="S47" i="3"/>
  <c r="B47" i="3"/>
  <c r="S46" i="3"/>
  <c r="B46" i="3"/>
  <c r="S45" i="3"/>
  <c r="B45" i="3"/>
  <c r="S44" i="3"/>
  <c r="B44" i="3"/>
  <c r="S43" i="3"/>
  <c r="B43" i="3"/>
  <c r="S42" i="3"/>
  <c r="B42" i="3"/>
  <c r="S41" i="3"/>
  <c r="B41" i="3"/>
  <c r="S40" i="3"/>
  <c r="B40" i="3"/>
  <c r="S39" i="3"/>
  <c r="B39" i="3"/>
  <c r="S38" i="3"/>
  <c r="B38" i="3"/>
  <c r="S37" i="3"/>
  <c r="B37" i="3"/>
  <c r="S36" i="3"/>
  <c r="B36" i="3"/>
  <c r="S35" i="3"/>
  <c r="B35" i="3"/>
  <c r="S34" i="3"/>
  <c r="B34" i="3"/>
  <c r="S33" i="3"/>
  <c r="B33" i="3"/>
  <c r="S32" i="3"/>
  <c r="B32" i="3"/>
  <c r="S31" i="3"/>
  <c r="B31" i="3"/>
  <c r="S30" i="3"/>
  <c r="B30" i="3"/>
  <c r="S29" i="3"/>
  <c r="B29" i="3"/>
  <c r="S28" i="3"/>
  <c r="B28" i="3"/>
  <c r="S27" i="3"/>
  <c r="B27" i="3"/>
  <c r="S26" i="3"/>
  <c r="B26" i="3"/>
  <c r="S25" i="3"/>
  <c r="B25" i="3"/>
  <c r="S24" i="3"/>
  <c r="B24" i="3"/>
  <c r="S23" i="3"/>
  <c r="B23" i="3"/>
  <c r="S22" i="3"/>
  <c r="B22" i="3"/>
  <c r="S21" i="3"/>
  <c r="B21" i="3"/>
  <c r="S20" i="3"/>
  <c r="B20" i="3"/>
  <c r="S19" i="3"/>
  <c r="B19" i="3"/>
  <c r="S18" i="3"/>
  <c r="B18" i="3"/>
  <c r="S17" i="3"/>
  <c r="B17" i="3"/>
  <c r="S16" i="3"/>
  <c r="B16" i="3"/>
  <c r="S15" i="3"/>
  <c r="B15" i="3"/>
  <c r="S14" i="3"/>
  <c r="B14" i="3"/>
  <c r="S13" i="3"/>
  <c r="B13" i="3"/>
  <c r="S12" i="3"/>
  <c r="B12" i="3"/>
  <c r="S11" i="3"/>
  <c r="B11" i="3"/>
  <c r="S10" i="3"/>
  <c r="B10" i="3"/>
  <c r="S9" i="3"/>
  <c r="B9" i="3"/>
  <c r="S8" i="3"/>
  <c r="B8" i="3"/>
  <c r="S7" i="3"/>
  <c r="B7" i="3"/>
  <c r="S6" i="3"/>
  <c r="B6" i="3"/>
  <c r="S5" i="3"/>
  <c r="B5" i="3"/>
  <c r="S4" i="3"/>
  <c r="B4" i="3"/>
  <c r="S3" i="3"/>
  <c r="B3" i="3"/>
  <c r="Q217" i="3"/>
  <c r="AO217" i="3" s="1"/>
  <c r="Y217" i="3" s="1"/>
  <c r="C200" i="3"/>
  <c r="B7" i="1"/>
  <c r="B10" i="4" s="1"/>
  <c r="Q20" i="3"/>
  <c r="AO20" i="3" s="1"/>
  <c r="R20" i="3" s="1"/>
  <c r="X20" i="3" s="1"/>
  <c r="AO209" i="3"/>
  <c r="C190" i="3"/>
  <c r="AO213" i="3"/>
  <c r="R213" i="3" s="1"/>
  <c r="X213" i="3" s="1"/>
  <c r="Q32" i="3"/>
  <c r="AO32" i="3" s="1"/>
  <c r="Q100" i="3"/>
  <c r="AO100" i="3" s="1"/>
  <c r="R100" i="3" s="1"/>
  <c r="X100" i="3" s="1"/>
  <c r="C211" i="3"/>
  <c r="C44" i="3"/>
  <c r="C57" i="3"/>
  <c r="C61" i="3"/>
  <c r="C147" i="3"/>
  <c r="Q86" i="3"/>
  <c r="AO86" i="3" s="1"/>
  <c r="C178" i="3"/>
  <c r="R214" i="3"/>
  <c r="X214" i="3" s="1"/>
  <c r="Q25" i="3"/>
  <c r="AO25" i="3" s="1"/>
  <c r="Q171" i="3"/>
  <c r="AO171" i="3" s="1"/>
  <c r="Y171" i="3" s="1"/>
  <c r="Y174" i="3"/>
  <c r="U174" i="3" s="1"/>
  <c r="Q151" i="3"/>
  <c r="AO151" i="3" s="1"/>
  <c r="Y151" i="3" s="1"/>
  <c r="U151" i="3" s="1"/>
  <c r="Q112" i="3"/>
  <c r="AO112" i="3" s="1"/>
  <c r="Y112" i="3" s="1"/>
  <c r="U112" i="3" s="1"/>
  <c r="Q180" i="3"/>
  <c r="AO180" i="3" s="1"/>
  <c r="R180" i="3" s="1"/>
  <c r="X180" i="3" s="1"/>
  <c r="C180" i="3"/>
  <c r="AO221" i="3"/>
  <c r="C221" i="3"/>
  <c r="C56" i="3"/>
  <c r="C142" i="3"/>
  <c r="C110" i="3"/>
  <c r="C196" i="3"/>
  <c r="C174" i="3"/>
  <c r="Q72" i="3"/>
  <c r="AO72" i="3" s="1"/>
  <c r="Y72" i="3" s="1"/>
  <c r="C15" i="3"/>
  <c r="Q203" i="3"/>
  <c r="AO203" i="3" s="1"/>
  <c r="Y203" i="3" s="1"/>
  <c r="AO134" i="3"/>
  <c r="R177" i="3"/>
  <c r="X177" i="3" s="1"/>
  <c r="C94" i="3"/>
  <c r="Q121" i="3"/>
  <c r="AO121" i="3"/>
  <c r="Y121" i="3" s="1"/>
  <c r="AA121" i="3" s="1"/>
  <c r="C121" i="3"/>
  <c r="AO156" i="3"/>
  <c r="Y156" i="3" s="1"/>
  <c r="AA156" i="3" s="1"/>
  <c r="C156" i="3"/>
  <c r="C96" i="3"/>
  <c r="C113" i="3"/>
  <c r="C66" i="3"/>
  <c r="Y142" i="3"/>
  <c r="Q135" i="3"/>
  <c r="AO135" i="3" s="1"/>
  <c r="AO9" i="3"/>
  <c r="C34" i="3"/>
  <c r="C120" i="3"/>
  <c r="Q202" i="3"/>
  <c r="AO202" i="3" s="1"/>
  <c r="Q45" i="3"/>
  <c r="AO45" i="3" s="1"/>
  <c r="Y45" i="3" s="1"/>
  <c r="C192" i="3"/>
  <c r="Q186" i="3"/>
  <c r="AO186" i="3" s="1"/>
  <c r="R186" i="3" s="1"/>
  <c r="X186" i="3" s="1"/>
  <c r="Q50" i="3"/>
  <c r="AO50" i="3" s="1"/>
  <c r="C225" i="3"/>
  <c r="Q225" i="3"/>
  <c r="AO225" i="3" s="1"/>
  <c r="C68" i="3"/>
  <c r="Q68" i="3"/>
  <c r="AO68" i="3" s="1"/>
  <c r="Q60" i="3"/>
  <c r="AO60" i="3" s="1"/>
  <c r="R60" i="3" s="1"/>
  <c r="X60" i="3" s="1"/>
  <c r="C60" i="3"/>
  <c r="Y60" i="3"/>
  <c r="R45" i="3"/>
  <c r="X45" i="3" s="1"/>
  <c r="Q160" i="3"/>
  <c r="AO160" i="3" s="1"/>
  <c r="C160" i="3"/>
  <c r="Q73" i="3"/>
  <c r="AO73" i="3" s="1"/>
  <c r="R73" i="3" s="1"/>
  <c r="X73" i="3" s="1"/>
  <c r="C73" i="3"/>
  <c r="Y39" i="3"/>
  <c r="U39" i="3" s="1"/>
  <c r="R39" i="3"/>
  <c r="X39" i="3" s="1"/>
  <c r="R121" i="3"/>
  <c r="X121" i="3" s="1"/>
  <c r="Q69" i="3"/>
  <c r="AO69" i="3" s="1"/>
  <c r="Y107" i="3"/>
  <c r="R107" i="3"/>
  <c r="X107" i="3" s="1"/>
  <c r="R72" i="3"/>
  <c r="X72" i="3" s="1"/>
  <c r="R124" i="3"/>
  <c r="X124" i="3" s="1"/>
  <c r="Q10" i="3"/>
  <c r="AO10" i="3" s="1"/>
  <c r="Q49" i="3"/>
  <c r="AO49" i="3" s="1"/>
  <c r="R49" i="3" s="1"/>
  <c r="X49" i="3" s="1"/>
  <c r="C49" i="3"/>
  <c r="X93" i="3"/>
  <c r="Y93" i="3"/>
  <c r="C208" i="3"/>
  <c r="Q208" i="3"/>
  <c r="AO208" i="3" s="1"/>
  <c r="Q114" i="3"/>
  <c r="AO114" i="3" s="1"/>
  <c r="R114" i="3" s="1"/>
  <c r="X114" i="3" s="1"/>
  <c r="C114" i="3"/>
  <c r="Q184" i="3"/>
  <c r="AO184" i="3" s="1"/>
  <c r="R184" i="3" s="1"/>
  <c r="X184" i="3" s="1"/>
  <c r="C184" i="3"/>
  <c r="C204" i="3"/>
  <c r="Q204" i="3"/>
  <c r="AO204" i="3" s="1"/>
  <c r="W107" i="3"/>
  <c r="W41" i="3"/>
  <c r="W204" i="3"/>
  <c r="Y128" i="3"/>
  <c r="C46" i="3"/>
  <c r="Q127" i="3"/>
  <c r="AO127" i="3" s="1"/>
  <c r="R127" i="3" s="1"/>
  <c r="X127" i="3" s="1"/>
  <c r="C127" i="3"/>
  <c r="Y111" i="3"/>
  <c r="Q92" i="3"/>
  <c r="AO92" i="3" s="1"/>
  <c r="Y92" i="3" s="1"/>
  <c r="U92" i="3" s="1"/>
  <c r="Q90" i="3"/>
  <c r="AO90" i="3" s="1"/>
  <c r="Y90" i="3" s="1"/>
  <c r="C90" i="3"/>
  <c r="Q149" i="3"/>
  <c r="AO149" i="3" s="1"/>
  <c r="R222" i="3"/>
  <c r="X222" i="3" s="1"/>
  <c r="AA124" i="3"/>
  <c r="U124" i="3"/>
  <c r="AA119" i="3" l="1"/>
  <c r="C6" i="3"/>
  <c r="AA174" i="3"/>
  <c r="Q5" i="3"/>
  <c r="AO5" i="3" s="1"/>
  <c r="AA39" i="3"/>
  <c r="U177" i="3"/>
  <c r="U156" i="3"/>
  <c r="Y172" i="3"/>
  <c r="AA172" i="3" s="1"/>
  <c r="R172" i="3"/>
  <c r="X172" i="3" s="1"/>
  <c r="R85" i="3"/>
  <c r="X85" i="3" s="1"/>
  <c r="Y85" i="3"/>
  <c r="AA85" i="3" s="1"/>
  <c r="Y44" i="3"/>
  <c r="AA44" i="3" s="1"/>
  <c r="R44" i="3"/>
  <c r="X44" i="3" s="1"/>
  <c r="R96" i="3"/>
  <c r="X96" i="3" s="1"/>
  <c r="Y96" i="3"/>
  <c r="AA96" i="3" s="1"/>
  <c r="C48" i="3"/>
  <c r="C141" i="3"/>
  <c r="C67" i="3"/>
  <c r="C70" i="3"/>
  <c r="C59" i="3"/>
  <c r="C157" i="3"/>
  <c r="AA92" i="3"/>
  <c r="Q137" i="3"/>
  <c r="AO137" i="3" s="1"/>
  <c r="C165" i="3"/>
  <c r="Q193" i="3"/>
  <c r="AO193" i="3" s="1"/>
  <c r="Y153" i="3"/>
  <c r="U153" i="3" s="1"/>
  <c r="C153" i="3"/>
  <c r="C99" i="3"/>
  <c r="C213" i="3"/>
  <c r="C116" i="3"/>
  <c r="Q21" i="3"/>
  <c r="AO21" i="3" s="1"/>
  <c r="R21" i="3" s="1"/>
  <c r="X21" i="3" s="1"/>
  <c r="C89" i="3"/>
  <c r="C119" i="3"/>
  <c r="Y66" i="3"/>
  <c r="U121" i="3"/>
  <c r="C26" i="3"/>
  <c r="R156" i="3"/>
  <c r="X156" i="3" s="1"/>
  <c r="Q74" i="3"/>
  <c r="AO74" i="3" s="1"/>
  <c r="C75" i="3"/>
  <c r="Q118" i="3"/>
  <c r="AO118" i="3" s="1"/>
  <c r="Y213" i="3"/>
  <c r="U213" i="3" s="1"/>
  <c r="C177" i="3"/>
  <c r="C172" i="3"/>
  <c r="C85" i="3"/>
  <c r="Q7" i="3"/>
  <c r="AO7" i="3" s="1"/>
  <c r="Q95" i="3"/>
  <c r="AO95" i="3" s="1"/>
  <c r="C80" i="3"/>
  <c r="Q14" i="3"/>
  <c r="AO14" i="3" s="1"/>
  <c r="Y14" i="3" s="1"/>
  <c r="R134" i="3"/>
  <c r="X134" i="3" s="1"/>
  <c r="Y134" i="3"/>
  <c r="U134" i="3" s="1"/>
  <c r="Q3" i="3"/>
  <c r="AO3" i="3" s="1"/>
  <c r="E25" i="4" s="1"/>
  <c r="C3" i="3"/>
  <c r="C179" i="3"/>
  <c r="Q179" i="3"/>
  <c r="AO179" i="3" s="1"/>
  <c r="C189" i="3"/>
  <c r="Q189" i="3"/>
  <c r="AO189" i="3" s="1"/>
  <c r="Y189" i="3" s="1"/>
  <c r="Y68" i="3"/>
  <c r="R68" i="3"/>
  <c r="X68" i="3" s="1"/>
  <c r="AA72" i="3"/>
  <c r="U72" i="3"/>
  <c r="C83" i="3"/>
  <c r="Q83" i="3"/>
  <c r="AO83" i="3" s="1"/>
  <c r="Q91" i="3"/>
  <c r="AO91" i="3" s="1"/>
  <c r="C91" i="3"/>
  <c r="Q51" i="3"/>
  <c r="AO51" i="3" s="1"/>
  <c r="C51" i="3"/>
  <c r="Q29" i="3"/>
  <c r="AO29" i="3" s="1"/>
  <c r="C29" i="3"/>
  <c r="Q109" i="3"/>
  <c r="AO109" i="3" s="1"/>
  <c r="C109" i="3"/>
  <c r="Q55" i="3"/>
  <c r="AO55" i="3" s="1"/>
  <c r="R55" i="3" s="1"/>
  <c r="X55" i="3" s="1"/>
  <c r="Q43" i="3"/>
  <c r="AO43" i="3" s="1"/>
  <c r="Y43" i="3" s="1"/>
  <c r="Q23" i="3"/>
  <c r="AO23" i="3" s="1"/>
  <c r="C23" i="3"/>
  <c r="C173" i="3"/>
  <c r="Q173" i="3"/>
  <c r="AO173" i="3" s="1"/>
  <c r="Y173" i="3" s="1"/>
  <c r="Y169" i="3"/>
  <c r="AA169" i="3" s="1"/>
  <c r="R169" i="3"/>
  <c r="X169" i="3" s="1"/>
  <c r="Q145" i="3"/>
  <c r="AO145" i="3" s="1"/>
  <c r="C145" i="3"/>
  <c r="Q143" i="3"/>
  <c r="AO143" i="3" s="1"/>
  <c r="C143" i="3"/>
  <c r="A5" i="2"/>
  <c r="A4" i="3" s="1"/>
  <c r="AH4" i="3" s="1"/>
  <c r="AI4" i="3" s="1"/>
  <c r="A3" i="3"/>
  <c r="AH3" i="3" s="1"/>
  <c r="AI3" i="3" s="1"/>
  <c r="R94" i="3"/>
  <c r="X94" i="3" s="1"/>
  <c r="Y94" i="3"/>
  <c r="AA94" i="3" s="1"/>
  <c r="C191" i="3"/>
  <c r="R10" i="3"/>
  <c r="X10" i="3" s="1"/>
  <c r="Q212" i="3"/>
  <c r="AO212" i="3" s="1"/>
  <c r="Y15" i="3"/>
  <c r="U15" i="3" s="1"/>
  <c r="R15" i="3"/>
  <c r="X15" i="3" s="1"/>
  <c r="Y73" i="3"/>
  <c r="AA73" i="3" s="1"/>
  <c r="C9" i="3"/>
  <c r="Q98" i="3"/>
  <c r="AO98" i="3" s="1"/>
  <c r="Y98" i="3" s="1"/>
  <c r="AA98" i="3" s="1"/>
  <c r="Q8" i="3"/>
  <c r="AO8" i="3" s="1"/>
  <c r="C8" i="3"/>
  <c r="Q38" i="3"/>
  <c r="AO38" i="3" s="1"/>
  <c r="C38" i="3"/>
  <c r="R35" i="3"/>
  <c r="X35" i="3" s="1"/>
  <c r="Y35" i="3"/>
  <c r="U35" i="3" s="1"/>
  <c r="Y27" i="3"/>
  <c r="U27" i="3" s="1"/>
  <c r="R27" i="3"/>
  <c r="X27" i="3" s="1"/>
  <c r="W32" i="3"/>
  <c r="C125" i="3"/>
  <c r="C214" i="3"/>
  <c r="AA47" i="3"/>
  <c r="Q78" i="3"/>
  <c r="AO78" i="3" s="1"/>
  <c r="Y78" i="3" s="1"/>
  <c r="C197" i="3"/>
  <c r="R119" i="3"/>
  <c r="X119" i="3" s="1"/>
  <c r="W52" i="3"/>
  <c r="C138" i="3"/>
  <c r="Q30" i="3"/>
  <c r="AO30" i="3" s="1"/>
  <c r="R14" i="3"/>
  <c r="X14" i="3" s="1"/>
  <c r="C218" i="3"/>
  <c r="W24" i="3"/>
  <c r="Q162" i="3"/>
  <c r="AO162" i="3" s="1"/>
  <c r="W49" i="3"/>
  <c r="W139" i="3"/>
  <c r="Q81" i="3"/>
  <c r="AO81" i="3" s="1"/>
  <c r="Y81" i="3" s="1"/>
  <c r="U81" i="3" s="1"/>
  <c r="C158" i="3"/>
  <c r="C134" i="3"/>
  <c r="C93" i="3"/>
  <c r="C82" i="3"/>
  <c r="W33" i="3"/>
  <c r="C27" i="3"/>
  <c r="R33" i="3"/>
  <c r="X33" i="3" s="1"/>
  <c r="Y33" i="3"/>
  <c r="R48" i="3"/>
  <c r="X48" i="3" s="1"/>
  <c r="Y48" i="3"/>
  <c r="AA48" i="3" s="1"/>
  <c r="AA12" i="3"/>
  <c r="U12" i="3"/>
  <c r="Q167" i="3"/>
  <c r="AO167" i="3" s="1"/>
  <c r="R167" i="3" s="1"/>
  <c r="X167" i="3" s="1"/>
  <c r="C167" i="3"/>
  <c r="W133" i="3"/>
  <c r="W149" i="3"/>
  <c r="W35" i="3"/>
  <c r="Y100" i="3"/>
  <c r="AA100" i="3" s="1"/>
  <c r="W114" i="3"/>
  <c r="Q220" i="3"/>
  <c r="AO220" i="3" s="1"/>
  <c r="R220" i="3" s="1"/>
  <c r="X220" i="3" s="1"/>
  <c r="C220" i="3"/>
  <c r="U203" i="3"/>
  <c r="AA203" i="3"/>
  <c r="Y178" i="3"/>
  <c r="U178" i="3" s="1"/>
  <c r="R178" i="3"/>
  <c r="X178" i="3" s="1"/>
  <c r="U80" i="3"/>
  <c r="W5" i="3"/>
  <c r="R202" i="3"/>
  <c r="X202" i="3" s="1"/>
  <c r="Y202" i="3"/>
  <c r="W200" i="3"/>
  <c r="C198" i="3"/>
  <c r="Q198" i="3"/>
  <c r="AO198" i="3" s="1"/>
  <c r="W56" i="3"/>
  <c r="W189" i="3"/>
  <c r="W155" i="3"/>
  <c r="W188" i="3"/>
  <c r="W212" i="3"/>
  <c r="W194" i="3"/>
  <c r="W196" i="3"/>
  <c r="W108" i="3"/>
  <c r="R12" i="3"/>
  <c r="X12" i="3" s="1"/>
  <c r="W119" i="3"/>
  <c r="W161" i="3"/>
  <c r="W82" i="3"/>
  <c r="C62" i="3"/>
  <c r="Q62" i="3"/>
  <c r="AO62" i="3" s="1"/>
  <c r="C195" i="3"/>
  <c r="Q195" i="3"/>
  <c r="AO195" i="3" s="1"/>
  <c r="Y221" i="3"/>
  <c r="R221" i="3"/>
  <c r="X221" i="3" s="1"/>
  <c r="W59" i="3"/>
  <c r="W210" i="3"/>
  <c r="W209" i="3"/>
  <c r="Y138" i="3"/>
  <c r="U138" i="3" s="1"/>
  <c r="R138" i="3"/>
  <c r="X138" i="3" s="1"/>
  <c r="R149" i="3"/>
  <c r="X149" i="3" s="1"/>
  <c r="Y149" i="3"/>
  <c r="W42" i="3"/>
  <c r="W105" i="3"/>
  <c r="W171" i="3"/>
  <c r="Y209" i="3"/>
  <c r="R209" i="3"/>
  <c r="X209" i="3" s="1"/>
  <c r="W23" i="3"/>
  <c r="C4" i="3"/>
  <c r="Q4" i="3"/>
  <c r="AO4" i="3" s="1"/>
  <c r="C33" i="3"/>
  <c r="C28" i="3"/>
  <c r="W160" i="3"/>
  <c r="W159" i="3"/>
  <c r="W130" i="3"/>
  <c r="W184" i="3"/>
  <c r="R203" i="3"/>
  <c r="X203" i="3" s="1"/>
  <c r="AA213" i="3"/>
  <c r="W208" i="3"/>
  <c r="W90" i="3"/>
  <c r="Y49" i="3"/>
  <c r="U49" i="3" s="1"/>
  <c r="W30" i="3"/>
  <c r="W127" i="3"/>
  <c r="W152" i="3"/>
  <c r="W4" i="3"/>
  <c r="W176" i="3"/>
  <c r="R160" i="3"/>
  <c r="X160" i="3" s="1"/>
  <c r="Y160" i="3"/>
  <c r="W71" i="3"/>
  <c r="W50" i="3"/>
  <c r="Q199" i="3"/>
  <c r="AO199" i="3" s="1"/>
  <c r="C199" i="3"/>
  <c r="W75" i="3"/>
  <c r="W219" i="3"/>
  <c r="W166" i="3"/>
  <c r="R171" i="3"/>
  <c r="X171" i="3" s="1"/>
  <c r="Y110" i="3"/>
  <c r="U56" i="3"/>
  <c r="AA56" i="3"/>
  <c r="W7" i="3"/>
  <c r="W96" i="3"/>
  <c r="Y70" i="3"/>
  <c r="R70" i="3"/>
  <c r="X70" i="3" s="1"/>
  <c r="R146" i="3"/>
  <c r="X146" i="3" s="1"/>
  <c r="Y146" i="3"/>
  <c r="U146" i="3" s="1"/>
  <c r="Q133" i="3"/>
  <c r="AO133" i="3" s="1"/>
  <c r="C133" i="3"/>
  <c r="Q115" i="3"/>
  <c r="AO115" i="3" s="1"/>
  <c r="Y115" i="3" s="1"/>
  <c r="C115" i="3"/>
  <c r="C103" i="3"/>
  <c r="Q103" i="3"/>
  <c r="AO103" i="3" s="1"/>
  <c r="R103" i="3" s="1"/>
  <c r="X103" i="3" s="1"/>
  <c r="Q188" i="3"/>
  <c r="AO188" i="3" s="1"/>
  <c r="C188" i="3"/>
  <c r="R192" i="3"/>
  <c r="X192" i="3" s="1"/>
  <c r="Y192" i="3"/>
  <c r="AA196" i="3"/>
  <c r="U196" i="3"/>
  <c r="W98" i="3"/>
  <c r="W70" i="3"/>
  <c r="W144" i="3"/>
  <c r="W226" i="3"/>
  <c r="W129" i="3"/>
  <c r="W8" i="3"/>
  <c r="W169" i="3"/>
  <c r="W110" i="3"/>
  <c r="W25" i="3"/>
  <c r="W21" i="3"/>
  <c r="W167" i="3"/>
  <c r="W164" i="3"/>
  <c r="W181" i="3"/>
  <c r="W182" i="3"/>
  <c r="W14" i="3"/>
  <c r="W44" i="3"/>
  <c r="W227" i="3"/>
  <c r="W148" i="3"/>
  <c r="W55" i="3"/>
  <c r="W112" i="3"/>
  <c r="W203" i="3"/>
  <c r="W13" i="3"/>
  <c r="W73" i="3"/>
  <c r="W109" i="3"/>
  <c r="W100" i="3"/>
  <c r="W67" i="3"/>
  <c r="W94" i="3"/>
  <c r="W135" i="3"/>
  <c r="W190" i="3"/>
  <c r="W104" i="3"/>
  <c r="W157" i="3"/>
  <c r="W201" i="3"/>
  <c r="W220" i="3"/>
  <c r="W89" i="3"/>
  <c r="W118" i="3"/>
  <c r="W37" i="3"/>
  <c r="W6" i="3"/>
  <c r="R6" i="3" s="1"/>
  <c r="X6" i="3" s="1"/>
  <c r="W28" i="3"/>
  <c r="W198" i="3"/>
  <c r="W86" i="3"/>
  <c r="W154" i="3"/>
  <c r="W224" i="3"/>
  <c r="W38" i="3"/>
  <c r="W150" i="3"/>
  <c r="W192" i="3"/>
  <c r="W143" i="3"/>
  <c r="W136" i="3"/>
  <c r="W153" i="3"/>
  <c r="W191" i="3"/>
  <c r="W81" i="3"/>
  <c r="W29" i="3"/>
  <c r="W137" i="3"/>
  <c r="W91" i="3"/>
  <c r="W17" i="3"/>
  <c r="W179" i="3"/>
  <c r="W68" i="3"/>
  <c r="W128" i="3"/>
  <c r="C7" i="1"/>
  <c r="W221" i="3"/>
  <c r="W225" i="3"/>
  <c r="W214" i="3"/>
  <c r="W83" i="3"/>
  <c r="W31" i="3"/>
  <c r="W3" i="3"/>
  <c r="W102" i="3"/>
  <c r="W180" i="3"/>
  <c r="W10" i="3"/>
  <c r="W48" i="3"/>
  <c r="W122" i="3"/>
  <c r="W78" i="3"/>
  <c r="W88" i="3"/>
  <c r="W51" i="3"/>
  <c r="W165" i="3"/>
  <c r="W123" i="3"/>
  <c r="W20" i="3"/>
  <c r="W34" i="3"/>
  <c r="W87" i="3"/>
  <c r="W132" i="3"/>
  <c r="W77" i="3"/>
  <c r="W76" i="3"/>
  <c r="W15" i="3"/>
  <c r="W174" i="3"/>
  <c r="W126" i="3"/>
  <c r="W69" i="3"/>
  <c r="W216" i="3"/>
  <c r="W63" i="3"/>
  <c r="W65" i="3"/>
  <c r="W26" i="3"/>
  <c r="W140" i="3"/>
  <c r="W185" i="3"/>
  <c r="W205" i="3"/>
  <c r="W61" i="3"/>
  <c r="W197" i="3"/>
  <c r="W99" i="3"/>
  <c r="W47" i="3"/>
  <c r="W12" i="3"/>
  <c r="W145" i="3"/>
  <c r="W217" i="3"/>
  <c r="W74" i="3"/>
  <c r="W134" i="3"/>
  <c r="W146" i="3"/>
  <c r="W57" i="3"/>
  <c r="W40" i="3"/>
  <c r="W156" i="3"/>
  <c r="W175" i="3"/>
  <c r="W207" i="3"/>
  <c r="W92" i="3"/>
  <c r="W27" i="3"/>
  <c r="W138" i="3"/>
  <c r="W62" i="3"/>
  <c r="W111" i="3"/>
  <c r="W103" i="3"/>
  <c r="W16" i="3"/>
  <c r="W124" i="3"/>
  <c r="W60" i="3"/>
  <c r="W158" i="3"/>
  <c r="W43" i="3"/>
  <c r="W39" i="3"/>
  <c r="W222" i="3"/>
  <c r="W168" i="3"/>
  <c r="W131" i="3"/>
  <c r="W120" i="3"/>
  <c r="W187" i="3"/>
  <c r="W178" i="3"/>
  <c r="W116" i="3"/>
  <c r="W80" i="3"/>
  <c r="W177" i="3"/>
  <c r="W173" i="3"/>
  <c r="W195" i="3"/>
  <c r="W172" i="3"/>
  <c r="W84" i="3"/>
  <c r="W213" i="3"/>
  <c r="W117" i="3"/>
  <c r="W183" i="3"/>
  <c r="W79" i="3"/>
  <c r="W199" i="3"/>
  <c r="W19" i="3"/>
  <c r="W147" i="3"/>
  <c r="W46" i="3"/>
  <c r="W202" i="3"/>
  <c r="W106" i="3"/>
  <c r="W215" i="3"/>
  <c r="W121" i="3"/>
  <c r="W141" i="3"/>
  <c r="Y24" i="3"/>
  <c r="R24" i="3"/>
  <c r="X24" i="3" s="1"/>
  <c r="W206" i="3"/>
  <c r="W66" i="3"/>
  <c r="R47" i="3"/>
  <c r="X47" i="3" s="1"/>
  <c r="R34" i="3"/>
  <c r="X34" i="3" s="1"/>
  <c r="Y34" i="3"/>
  <c r="W218" i="3"/>
  <c r="W9" i="3"/>
  <c r="R9" i="3" s="1"/>
  <c r="X9" i="3" s="1"/>
  <c r="Q42" i="3"/>
  <c r="AO42" i="3" s="1"/>
  <c r="Y42" i="3" s="1"/>
  <c r="C42" i="3"/>
  <c r="C37" i="3"/>
  <c r="Q37" i="3"/>
  <c r="AO37" i="3" s="1"/>
  <c r="U111" i="3"/>
  <c r="AA111" i="3"/>
  <c r="W142" i="3"/>
  <c r="W193" i="3"/>
  <c r="W45" i="3"/>
  <c r="W223" i="3"/>
  <c r="W58" i="3"/>
  <c r="Y74" i="3"/>
  <c r="AA74" i="3" s="1"/>
  <c r="R74" i="3"/>
  <c r="X74" i="3" s="1"/>
  <c r="W101" i="3"/>
  <c r="W22" i="3"/>
  <c r="C17" i="3"/>
  <c r="Q17" i="3"/>
  <c r="AO17" i="3" s="1"/>
  <c r="Y17" i="3" s="1"/>
  <c r="W11" i="3"/>
  <c r="W211" i="3"/>
  <c r="W54" i="3"/>
  <c r="U171" i="3"/>
  <c r="AA171" i="3"/>
  <c r="W53" i="3"/>
  <c r="W186" i="3"/>
  <c r="R80" i="3"/>
  <c r="X80" i="3" s="1"/>
  <c r="W170" i="3"/>
  <c r="R218" i="3"/>
  <c r="X218" i="3" s="1"/>
  <c r="Y218" i="3"/>
  <c r="AA218" i="3" s="1"/>
  <c r="Y55" i="3"/>
  <c r="U55" i="3" s="1"/>
  <c r="W151" i="3"/>
  <c r="W36" i="3"/>
  <c r="W115" i="3"/>
  <c r="W72" i="3"/>
  <c r="C166" i="3"/>
  <c r="U165" i="3"/>
  <c r="W93" i="3"/>
  <c r="W85" i="3"/>
  <c r="W162" i="3"/>
  <c r="W95" i="3"/>
  <c r="W64" i="3"/>
  <c r="W125" i="3"/>
  <c r="W163" i="3"/>
  <c r="Q11" i="3"/>
  <c r="AO11" i="3" s="1"/>
  <c r="W113" i="3"/>
  <c r="W97" i="3"/>
  <c r="C76" i="3"/>
  <c r="C168" i="3"/>
  <c r="Q168" i="3"/>
  <c r="AO168" i="3" s="1"/>
  <c r="Q152" i="3"/>
  <c r="AO152" i="3" s="1"/>
  <c r="R152" i="3" s="1"/>
  <c r="X152" i="3" s="1"/>
  <c r="C152" i="3"/>
  <c r="Q150" i="3"/>
  <c r="AO150" i="3" s="1"/>
  <c r="C150" i="3"/>
  <c r="C181" i="3"/>
  <c r="Q181" i="3"/>
  <c r="AO181" i="3" s="1"/>
  <c r="R181" i="3" s="1"/>
  <c r="X181" i="3" s="1"/>
  <c r="R211" i="3"/>
  <c r="X211" i="3" s="1"/>
  <c r="Y211" i="3"/>
  <c r="U157" i="3"/>
  <c r="AA68" i="3"/>
  <c r="U68" i="3"/>
  <c r="C16" i="3"/>
  <c r="C65" i="3"/>
  <c r="Q31" i="3"/>
  <c r="AO31" i="3" s="1"/>
  <c r="C31" i="3"/>
  <c r="Q129" i="3"/>
  <c r="AO129" i="3" s="1"/>
  <c r="C129" i="3"/>
  <c r="C136" i="3"/>
  <c r="Q136" i="3"/>
  <c r="AO136" i="3" s="1"/>
  <c r="Q106" i="3"/>
  <c r="AO106" i="3" s="1"/>
  <c r="C106" i="3"/>
  <c r="Y190" i="3"/>
  <c r="AA190" i="3" s="1"/>
  <c r="R190" i="3"/>
  <c r="X190" i="3" s="1"/>
  <c r="Q226" i="3"/>
  <c r="AO226" i="3" s="1"/>
  <c r="R226" i="3" s="1"/>
  <c r="X226" i="3" s="1"/>
  <c r="C226" i="3"/>
  <c r="R151" i="3"/>
  <c r="X151" i="3" s="1"/>
  <c r="R215" i="3"/>
  <c r="X215" i="3" s="1"/>
  <c r="Y50" i="3"/>
  <c r="R50" i="3"/>
  <c r="X50" i="3" s="1"/>
  <c r="AA27" i="3"/>
  <c r="Y145" i="3"/>
  <c r="AA145" i="3" s="1"/>
  <c r="R145" i="3"/>
  <c r="X145" i="3" s="1"/>
  <c r="R75" i="3"/>
  <c r="X75" i="3" s="1"/>
  <c r="Y75" i="3"/>
  <c r="C71" i="3"/>
  <c r="Q58" i="3"/>
  <c r="AO58" i="3" s="1"/>
  <c r="R116" i="3"/>
  <c r="X116" i="3" s="1"/>
  <c r="Y116" i="3"/>
  <c r="A6" i="2"/>
  <c r="AA151" i="3"/>
  <c r="Q182" i="3"/>
  <c r="AO182" i="3" s="1"/>
  <c r="Y20" i="3"/>
  <c r="R157" i="3"/>
  <c r="X157" i="3" s="1"/>
  <c r="R89" i="3"/>
  <c r="X89" i="3" s="1"/>
  <c r="Y137" i="3"/>
  <c r="R137" i="3"/>
  <c r="X137" i="3" s="1"/>
  <c r="Q88" i="3"/>
  <c r="AO88" i="3" s="1"/>
  <c r="C88" i="3"/>
  <c r="C79" i="3"/>
  <c r="Q79" i="3"/>
  <c r="AO79" i="3" s="1"/>
  <c r="C13" i="3"/>
  <c r="Q13" i="3"/>
  <c r="AO13" i="3" s="1"/>
  <c r="Q161" i="3"/>
  <c r="AO161" i="3" s="1"/>
  <c r="Y161" i="3" s="1"/>
  <c r="C161" i="3"/>
  <c r="Q154" i="3"/>
  <c r="AO154" i="3" s="1"/>
  <c r="C154" i="3"/>
  <c r="C122" i="3"/>
  <c r="Q122" i="3"/>
  <c r="AO122" i="3" s="1"/>
  <c r="Q201" i="3"/>
  <c r="AO201" i="3" s="1"/>
  <c r="C201" i="3"/>
  <c r="C205" i="3"/>
  <c r="Q205" i="3"/>
  <c r="AO205" i="3" s="1"/>
  <c r="Q219" i="3"/>
  <c r="AO219" i="3" s="1"/>
  <c r="C219" i="3"/>
  <c r="Y26" i="3"/>
  <c r="R26" i="3"/>
  <c r="X26" i="3" s="1"/>
  <c r="R165" i="3"/>
  <c r="X165" i="3" s="1"/>
  <c r="AA90" i="3"/>
  <c r="U90" i="3"/>
  <c r="U93" i="3"/>
  <c r="AA93" i="3"/>
  <c r="R43" i="3"/>
  <c r="X43" i="3" s="1"/>
  <c r="AA128" i="3"/>
  <c r="U128" i="3"/>
  <c r="Q52" i="3"/>
  <c r="AO52" i="3" s="1"/>
  <c r="C52" i="3"/>
  <c r="Y69" i="3"/>
  <c r="R69" i="3"/>
  <c r="X69" i="3" s="1"/>
  <c r="Y86" i="3"/>
  <c r="R86" i="3"/>
  <c r="X86" i="3" s="1"/>
  <c r="Y46" i="3"/>
  <c r="R225" i="3"/>
  <c r="X225" i="3" s="1"/>
  <c r="Y225" i="3"/>
  <c r="Y57" i="3"/>
  <c r="R57" i="3"/>
  <c r="X57" i="3" s="1"/>
  <c r="Y197" i="3"/>
  <c r="R197" i="3"/>
  <c r="X197" i="3" s="1"/>
  <c r="R204" i="3"/>
  <c r="X204" i="3" s="1"/>
  <c r="Y204" i="3"/>
  <c r="Y208" i="3"/>
  <c r="R208" i="3"/>
  <c r="X208" i="3" s="1"/>
  <c r="Y133" i="3"/>
  <c r="R133" i="3"/>
  <c r="X133" i="3" s="1"/>
  <c r="Y186" i="3"/>
  <c r="R82" i="3"/>
  <c r="X82" i="3" s="1"/>
  <c r="Y82" i="3"/>
  <c r="Y227" i="3"/>
  <c r="R227" i="3"/>
  <c r="X227" i="3" s="1"/>
  <c r="R28" i="3"/>
  <c r="X28" i="3" s="1"/>
  <c r="Y28" i="3"/>
  <c r="Y127" i="3"/>
  <c r="Y184" i="3"/>
  <c r="R90" i="3"/>
  <c r="X90" i="3" s="1"/>
  <c r="Y76" i="3"/>
  <c r="R61" i="3"/>
  <c r="X61" i="3" s="1"/>
  <c r="Y61" i="3"/>
  <c r="U107" i="3"/>
  <c r="AA107" i="3"/>
  <c r="R32" i="3"/>
  <c r="X32" i="3" s="1"/>
  <c r="Y32" i="3"/>
  <c r="R166" i="3"/>
  <c r="X166" i="3" s="1"/>
  <c r="Y166" i="3"/>
  <c r="U222" i="3"/>
  <c r="R92" i="3"/>
  <c r="X92" i="3" s="1"/>
  <c r="Y114" i="3"/>
  <c r="R78" i="3"/>
  <c r="X78" i="3" s="1"/>
  <c r="Y181" i="3"/>
  <c r="R113" i="3"/>
  <c r="X113" i="3" s="1"/>
  <c r="Y113" i="3"/>
  <c r="U89" i="3"/>
  <c r="AA89" i="3"/>
  <c r="Q84" i="3"/>
  <c r="AO84" i="3" s="1"/>
  <c r="C84" i="3"/>
  <c r="Q22" i="3"/>
  <c r="AO22" i="3" s="1"/>
  <c r="C22" i="3"/>
  <c r="Q183" i="3"/>
  <c r="AO183" i="3" s="1"/>
  <c r="C183" i="3"/>
  <c r="C187" i="3"/>
  <c r="Q187" i="3"/>
  <c r="AO187" i="3" s="1"/>
  <c r="C206" i="3"/>
  <c r="Q206" i="3"/>
  <c r="AO206" i="3" s="1"/>
  <c r="U60" i="3"/>
  <c r="AA60" i="3"/>
  <c r="C215" i="3"/>
  <c r="AA142" i="3"/>
  <c r="U142" i="3"/>
  <c r="R217" i="3"/>
  <c r="X217" i="3" s="1"/>
  <c r="Y158" i="3"/>
  <c r="Y71" i="3"/>
  <c r="R71" i="3"/>
  <c r="X71" i="3" s="1"/>
  <c r="Y59" i="3"/>
  <c r="R59" i="3"/>
  <c r="X59" i="3" s="1"/>
  <c r="Q126" i="3"/>
  <c r="AO126" i="3" s="1"/>
  <c r="C126" i="3"/>
  <c r="Y120" i="3"/>
  <c r="R120" i="3"/>
  <c r="X120" i="3" s="1"/>
  <c r="Q210" i="3"/>
  <c r="AO210" i="3" s="1"/>
  <c r="C210" i="3"/>
  <c r="Y79" i="3"/>
  <c r="R79" i="3"/>
  <c r="X79" i="3" s="1"/>
  <c r="AA217" i="3"/>
  <c r="U217" i="3"/>
  <c r="C130" i="3"/>
  <c r="Q130" i="3"/>
  <c r="AO130" i="3" s="1"/>
  <c r="Y226" i="3"/>
  <c r="R193" i="3"/>
  <c r="X193" i="3" s="1"/>
  <c r="Y193" i="3"/>
  <c r="Y180" i="3"/>
  <c r="Y141" i="3"/>
  <c r="R141" i="3"/>
  <c r="X141" i="3" s="1"/>
  <c r="Z228" i="3"/>
  <c r="AF228" i="3"/>
  <c r="Y67" i="3"/>
  <c r="R67" i="3"/>
  <c r="X67" i="3" s="1"/>
  <c r="C97" i="3"/>
  <c r="Q97" i="3"/>
  <c r="AO97" i="3" s="1"/>
  <c r="Q155" i="3"/>
  <c r="AO155" i="3" s="1"/>
  <c r="C155" i="3"/>
  <c r="C148" i="3"/>
  <c r="Q148" i="3"/>
  <c r="AO148" i="3" s="1"/>
  <c r="C101" i="3"/>
  <c r="Q101" i="3"/>
  <c r="AO101" i="3" s="1"/>
  <c r="R109" i="3"/>
  <c r="X109" i="3" s="1"/>
  <c r="Y109" i="3"/>
  <c r="Y191" i="3"/>
  <c r="Y205" i="3"/>
  <c r="R205" i="3"/>
  <c r="X205" i="3" s="1"/>
  <c r="R25" i="3"/>
  <c r="X25" i="3" s="1"/>
  <c r="Y25" i="3"/>
  <c r="C18" i="3"/>
  <c r="Q18" i="3"/>
  <c r="AO18" i="3" s="1"/>
  <c r="Y176" i="3"/>
  <c r="R176" i="3"/>
  <c r="X176" i="3" s="1"/>
  <c r="R170" i="3"/>
  <c r="X170" i="3" s="1"/>
  <c r="Y170" i="3"/>
  <c r="Y147" i="3"/>
  <c r="R147" i="3"/>
  <c r="X147" i="3" s="1"/>
  <c r="C222" i="3"/>
  <c r="U215" i="3"/>
  <c r="U45" i="3"/>
  <c r="AA45" i="3"/>
  <c r="R118" i="3"/>
  <c r="X118" i="3" s="1"/>
  <c r="Y118" i="3"/>
  <c r="R123" i="3"/>
  <c r="X123" i="3" s="1"/>
  <c r="Y123" i="3"/>
  <c r="Y135" i="3"/>
  <c r="R135" i="3"/>
  <c r="X135" i="3" s="1"/>
  <c r="Y16" i="3"/>
  <c r="R16" i="3"/>
  <c r="X16" i="3" s="1"/>
  <c r="Q175" i="3"/>
  <c r="AO175" i="3" s="1"/>
  <c r="C175" i="3"/>
  <c r="C159" i="3"/>
  <c r="Q159" i="3"/>
  <c r="AO159" i="3" s="1"/>
  <c r="C108" i="3"/>
  <c r="Q108" i="3"/>
  <c r="AO108" i="3" s="1"/>
  <c r="Y200" i="3"/>
  <c r="R200" i="3"/>
  <c r="X200" i="3" s="1"/>
  <c r="C207" i="3"/>
  <c r="Q207" i="3"/>
  <c r="AO207" i="3" s="1"/>
  <c r="C77" i="3"/>
  <c r="Q77" i="3"/>
  <c r="AO77" i="3" s="1"/>
  <c r="R63" i="3"/>
  <c r="X63" i="3" s="1"/>
  <c r="Y63" i="3"/>
  <c r="Q164" i="3"/>
  <c r="AO164" i="3" s="1"/>
  <c r="C164" i="3"/>
  <c r="Q140" i="3"/>
  <c r="AO140" i="3" s="1"/>
  <c r="Q117" i="3"/>
  <c r="AO117" i="3" s="1"/>
  <c r="C117" i="3"/>
  <c r="Y36" i="3"/>
  <c r="Q64" i="3"/>
  <c r="AO64" i="3" s="1"/>
  <c r="C64" i="3"/>
  <c r="Q87" i="3"/>
  <c r="AO87" i="3" s="1"/>
  <c r="C87" i="3"/>
  <c r="Y144" i="3"/>
  <c r="Q53" i="3"/>
  <c r="AO53" i="3" s="1"/>
  <c r="C53" i="3"/>
  <c r="Q139" i="3"/>
  <c r="AO139" i="3" s="1"/>
  <c r="C139" i="3"/>
  <c r="R99" i="3"/>
  <c r="X99" i="3" s="1"/>
  <c r="Y99" i="3"/>
  <c r="Q19" i="3"/>
  <c r="AO19" i="3" s="1"/>
  <c r="C19" i="3"/>
  <c r="C131" i="3"/>
  <c r="Q131" i="3"/>
  <c r="AO131" i="3" s="1"/>
  <c r="AA112" i="3"/>
  <c r="U125" i="3"/>
  <c r="AA125" i="3"/>
  <c r="C105" i="3"/>
  <c r="Q105" i="3"/>
  <c r="AO105" i="3" s="1"/>
  <c r="R56" i="3"/>
  <c r="X56" i="3" s="1"/>
  <c r="R112" i="3"/>
  <c r="X112" i="3" s="1"/>
  <c r="C163" i="3"/>
  <c r="Q163" i="3"/>
  <c r="AO163" i="3" s="1"/>
  <c r="Q104" i="3"/>
  <c r="AO104" i="3" s="1"/>
  <c r="C104" i="3"/>
  <c r="C223" i="3"/>
  <c r="Q223" i="3"/>
  <c r="AO223" i="3" s="1"/>
  <c r="R5" i="3"/>
  <c r="X5" i="3" s="1"/>
  <c r="Q41" i="3"/>
  <c r="AO41" i="3" s="1"/>
  <c r="C41" i="3"/>
  <c r="Q132" i="3"/>
  <c r="AO132" i="3" s="1"/>
  <c r="C132" i="3"/>
  <c r="C107" i="3"/>
  <c r="Q185" i="3"/>
  <c r="AO185" i="3" s="1"/>
  <c r="C185" i="3"/>
  <c r="Q194" i="3"/>
  <c r="AO194" i="3" s="1"/>
  <c r="R196" i="3"/>
  <c r="X196" i="3" s="1"/>
  <c r="U214" i="3"/>
  <c r="C216" i="3"/>
  <c r="Q216" i="3"/>
  <c r="AO216" i="3" s="1"/>
  <c r="Y65" i="3"/>
  <c r="R65" i="3"/>
  <c r="X65" i="3" s="1"/>
  <c r="C54" i="3"/>
  <c r="Q54" i="3"/>
  <c r="AO54" i="3" s="1"/>
  <c r="R115" i="3"/>
  <c r="X115" i="3" s="1"/>
  <c r="C102" i="3"/>
  <c r="Q102" i="3"/>
  <c r="AO102" i="3" s="1"/>
  <c r="C209" i="3"/>
  <c r="R95" i="3"/>
  <c r="X95" i="3" s="1"/>
  <c r="Y95" i="3"/>
  <c r="Q40" i="3"/>
  <c r="AO40" i="3" s="1"/>
  <c r="C40" i="3"/>
  <c r="C224" i="3"/>
  <c r="Q224" i="3"/>
  <c r="AO224" i="3" s="1"/>
  <c r="R7" i="3" l="1"/>
  <c r="X7" i="3" s="1"/>
  <c r="R11" i="3"/>
  <c r="X11" i="3" s="1"/>
  <c r="R3" i="3"/>
  <c r="X3" i="3" s="1"/>
  <c r="U172" i="3"/>
  <c r="U100" i="3"/>
  <c r="AA178" i="3"/>
  <c r="U44" i="3"/>
  <c r="AA153" i="3"/>
  <c r="AA81" i="3"/>
  <c r="AA134" i="3"/>
  <c r="U85" i="3"/>
  <c r="U94" i="3"/>
  <c r="U74" i="3"/>
  <c r="AA55" i="3"/>
  <c r="U96" i="3"/>
  <c r="AA138" i="3"/>
  <c r="E27" i="4"/>
  <c r="Y10" i="3" s="1"/>
  <c r="U10" i="3" s="1"/>
  <c r="U169" i="3"/>
  <c r="U73" i="3"/>
  <c r="AA15" i="3"/>
  <c r="AA66" i="3"/>
  <c r="U66" i="3"/>
  <c r="Y21" i="3"/>
  <c r="AA35" i="3"/>
  <c r="AA14" i="3"/>
  <c r="U14" i="3"/>
  <c r="U189" i="3"/>
  <c r="AA189" i="3"/>
  <c r="R8" i="3"/>
  <c r="X8" i="3" s="1"/>
  <c r="AA146" i="3"/>
  <c r="R91" i="3"/>
  <c r="X91" i="3" s="1"/>
  <c r="Y91" i="3"/>
  <c r="R42" i="3"/>
  <c r="X42" i="3" s="1"/>
  <c r="U145" i="3"/>
  <c r="R17" i="3"/>
  <c r="X17" i="3" s="1"/>
  <c r="R189" i="3"/>
  <c r="X189" i="3" s="1"/>
  <c r="R173" i="3"/>
  <c r="X173" i="3" s="1"/>
  <c r="R81" i="3"/>
  <c r="X81" i="3" s="1"/>
  <c r="R38" i="3"/>
  <c r="X38" i="3" s="1"/>
  <c r="Y38" i="3"/>
  <c r="R212" i="3"/>
  <c r="X212" i="3" s="1"/>
  <c r="Y212" i="3"/>
  <c r="Y83" i="3"/>
  <c r="R83" i="3"/>
  <c r="X83" i="3" s="1"/>
  <c r="R179" i="3"/>
  <c r="X179" i="3" s="1"/>
  <c r="Y179" i="3"/>
  <c r="AA10" i="3"/>
  <c r="R29" i="3"/>
  <c r="X29" i="3" s="1"/>
  <c r="Y29" i="3"/>
  <c r="E26" i="4"/>
  <c r="E28" i="4" s="1"/>
  <c r="R98" i="3"/>
  <c r="X98" i="3" s="1"/>
  <c r="U98" i="3"/>
  <c r="R162" i="3"/>
  <c r="X162" i="3" s="1"/>
  <c r="Y162" i="3"/>
  <c r="R30" i="3"/>
  <c r="X30" i="3" s="1"/>
  <c r="Y30" i="3"/>
  <c r="Y143" i="3"/>
  <c r="R143" i="3"/>
  <c r="X143" i="3" s="1"/>
  <c r="R23" i="3"/>
  <c r="X23" i="3" s="1"/>
  <c r="Y23" i="3"/>
  <c r="Y51" i="3"/>
  <c r="R51" i="3"/>
  <c r="X51" i="3" s="1"/>
  <c r="Y129" i="3"/>
  <c r="R129" i="3"/>
  <c r="X129" i="3" s="1"/>
  <c r="A5" i="3"/>
  <c r="AH5" i="3" s="1"/>
  <c r="AI5" i="3" s="1"/>
  <c r="A7" i="2"/>
  <c r="U34" i="3"/>
  <c r="AA34" i="3"/>
  <c r="U173" i="3"/>
  <c r="AA173" i="3"/>
  <c r="U202" i="3"/>
  <c r="AA202" i="3"/>
  <c r="U75" i="3"/>
  <c r="AA75" i="3"/>
  <c r="AA49" i="3"/>
  <c r="Y103" i="3"/>
  <c r="AA103" i="3" s="1"/>
  <c r="Y167" i="3"/>
  <c r="U167" i="3" s="1"/>
  <c r="R122" i="3"/>
  <c r="X122" i="3" s="1"/>
  <c r="Y122" i="3"/>
  <c r="U20" i="3"/>
  <c r="AA20" i="3"/>
  <c r="Y106" i="3"/>
  <c r="R106" i="3"/>
  <c r="X106" i="3" s="1"/>
  <c r="Y37" i="3"/>
  <c r="R37" i="3"/>
  <c r="X37" i="3" s="1"/>
  <c r="AA115" i="3"/>
  <c r="U115" i="3"/>
  <c r="R62" i="3"/>
  <c r="X62" i="3" s="1"/>
  <c r="Y62" i="3"/>
  <c r="Y58" i="3"/>
  <c r="R58" i="3"/>
  <c r="X58" i="3" s="1"/>
  <c r="AA160" i="3"/>
  <c r="U160" i="3"/>
  <c r="AA209" i="3"/>
  <c r="U209" i="3"/>
  <c r="AA211" i="3"/>
  <c r="U211" i="3"/>
  <c r="U218" i="3"/>
  <c r="AA192" i="3"/>
  <c r="U192" i="3"/>
  <c r="Y220" i="3"/>
  <c r="AA220" i="3" s="1"/>
  <c r="Y152" i="3"/>
  <c r="U152" i="3" s="1"/>
  <c r="U190" i="3"/>
  <c r="U161" i="3"/>
  <c r="AA161" i="3"/>
  <c r="U221" i="3"/>
  <c r="AA221" i="3"/>
  <c r="R13" i="3"/>
  <c r="X13" i="3" s="1"/>
  <c r="Y13" i="3"/>
  <c r="AA50" i="3"/>
  <c r="U50" i="3"/>
  <c r="R168" i="3"/>
  <c r="X168" i="3" s="1"/>
  <c r="Y168" i="3"/>
  <c r="U70" i="3"/>
  <c r="AA70" i="3"/>
  <c r="R31" i="3"/>
  <c r="X31" i="3" s="1"/>
  <c r="Y31" i="3"/>
  <c r="R136" i="3"/>
  <c r="X136" i="3" s="1"/>
  <c r="Y136" i="3"/>
  <c r="U48" i="3"/>
  <c r="R219" i="3"/>
  <c r="X219" i="3" s="1"/>
  <c r="Y219" i="3"/>
  <c r="R154" i="3"/>
  <c r="X154" i="3" s="1"/>
  <c r="Y154" i="3"/>
  <c r="Y88" i="3"/>
  <c r="R88" i="3"/>
  <c r="X88" i="3" s="1"/>
  <c r="AA116" i="3"/>
  <c r="U116" i="3"/>
  <c r="R150" i="3"/>
  <c r="X150" i="3" s="1"/>
  <c r="Y150" i="3"/>
  <c r="U110" i="3"/>
  <c r="AA110" i="3"/>
  <c r="U149" i="3"/>
  <c r="AA149" i="3"/>
  <c r="R198" i="3"/>
  <c r="X198" i="3" s="1"/>
  <c r="Y198" i="3"/>
  <c r="AA33" i="3"/>
  <c r="U33" i="3"/>
  <c r="U137" i="3"/>
  <c r="AA137" i="3"/>
  <c r="R195" i="3"/>
  <c r="X195" i="3" s="1"/>
  <c r="Y195" i="3"/>
  <c r="Y201" i="3"/>
  <c r="R201" i="3"/>
  <c r="X201" i="3" s="1"/>
  <c r="R182" i="3"/>
  <c r="X182" i="3" s="1"/>
  <c r="Y182" i="3"/>
  <c r="R199" i="3"/>
  <c r="X199" i="3" s="1"/>
  <c r="Y199" i="3"/>
  <c r="R4" i="3"/>
  <c r="X4" i="3" s="1"/>
  <c r="R161" i="3"/>
  <c r="X161" i="3" s="1"/>
  <c r="U24" i="3"/>
  <c r="AA24" i="3"/>
  <c r="Y188" i="3"/>
  <c r="R188" i="3"/>
  <c r="X188" i="3" s="1"/>
  <c r="Y131" i="3"/>
  <c r="R131" i="3"/>
  <c r="X131" i="3" s="1"/>
  <c r="AA123" i="3"/>
  <c r="U123" i="3"/>
  <c r="AA193" i="3"/>
  <c r="U193" i="3"/>
  <c r="U158" i="3"/>
  <c r="AA158" i="3"/>
  <c r="Y223" i="3"/>
  <c r="R223" i="3"/>
  <c r="X223" i="3" s="1"/>
  <c r="Y117" i="3"/>
  <c r="R117" i="3"/>
  <c r="X117" i="3" s="1"/>
  <c r="U170" i="3"/>
  <c r="AA170" i="3"/>
  <c r="R183" i="3"/>
  <c r="X183" i="3" s="1"/>
  <c r="Y183" i="3"/>
  <c r="U166" i="3"/>
  <c r="AA166" i="3"/>
  <c r="AA61" i="3"/>
  <c r="U61" i="3"/>
  <c r="AA208" i="3"/>
  <c r="U208" i="3"/>
  <c r="R102" i="3"/>
  <c r="X102" i="3" s="1"/>
  <c r="Y102" i="3"/>
  <c r="Y132" i="3"/>
  <c r="R132" i="3"/>
  <c r="X132" i="3" s="1"/>
  <c r="R19" i="3"/>
  <c r="X19" i="3" s="1"/>
  <c r="Y19" i="3"/>
  <c r="R140" i="3"/>
  <c r="X140" i="3" s="1"/>
  <c r="Y140" i="3"/>
  <c r="R175" i="3"/>
  <c r="X175" i="3" s="1"/>
  <c r="Y175" i="3"/>
  <c r="U109" i="3"/>
  <c r="AA109" i="3"/>
  <c r="R97" i="3"/>
  <c r="X97" i="3" s="1"/>
  <c r="Y97" i="3"/>
  <c r="R206" i="3"/>
  <c r="X206" i="3" s="1"/>
  <c r="Y206" i="3"/>
  <c r="AA181" i="3"/>
  <c r="U181" i="3"/>
  <c r="U127" i="3"/>
  <c r="AA127" i="3"/>
  <c r="AA204" i="3"/>
  <c r="U204" i="3"/>
  <c r="AA57" i="3"/>
  <c r="U57" i="3"/>
  <c r="U86" i="3"/>
  <c r="AA86" i="3"/>
  <c r="U43" i="3"/>
  <c r="AA43" i="3"/>
  <c r="U28" i="3"/>
  <c r="AA28" i="3"/>
  <c r="U82" i="3"/>
  <c r="AA82" i="3"/>
  <c r="R52" i="3"/>
  <c r="X52" i="3" s="1"/>
  <c r="Y52" i="3"/>
  <c r="U113" i="3"/>
  <c r="AA113" i="3"/>
  <c r="R105" i="3"/>
  <c r="X105" i="3" s="1"/>
  <c r="Y105" i="3"/>
  <c r="R155" i="3"/>
  <c r="X155" i="3" s="1"/>
  <c r="Y155" i="3"/>
  <c r="Y64" i="3"/>
  <c r="R64" i="3"/>
  <c r="X64" i="3" s="1"/>
  <c r="U141" i="3"/>
  <c r="AA141" i="3"/>
  <c r="R126" i="3"/>
  <c r="X126" i="3" s="1"/>
  <c r="Y126" i="3"/>
  <c r="R22" i="3"/>
  <c r="X22" i="3" s="1"/>
  <c r="Y22" i="3"/>
  <c r="U32" i="3"/>
  <c r="AA32" i="3"/>
  <c r="Y41" i="3"/>
  <c r="R41" i="3"/>
  <c r="X41" i="3" s="1"/>
  <c r="Y104" i="3"/>
  <c r="R104" i="3"/>
  <c r="X104" i="3" s="1"/>
  <c r="AA36" i="3"/>
  <c r="U36" i="3"/>
  <c r="R164" i="3"/>
  <c r="X164" i="3" s="1"/>
  <c r="Y164" i="3"/>
  <c r="AA200" i="3"/>
  <c r="U200" i="3"/>
  <c r="AA16" i="3"/>
  <c r="U16" i="3"/>
  <c r="U176" i="3"/>
  <c r="AA176" i="3"/>
  <c r="AA205" i="3"/>
  <c r="U205" i="3"/>
  <c r="R101" i="3"/>
  <c r="X101" i="3" s="1"/>
  <c r="Y101" i="3"/>
  <c r="U226" i="3"/>
  <c r="AA226" i="3"/>
  <c r="U78" i="3"/>
  <c r="AA78" i="3"/>
  <c r="U227" i="3"/>
  <c r="AA227" i="3"/>
  <c r="AA69" i="3"/>
  <c r="U69" i="3"/>
  <c r="AA26" i="3"/>
  <c r="U26" i="3"/>
  <c r="R77" i="3"/>
  <c r="X77" i="3" s="1"/>
  <c r="Y77" i="3"/>
  <c r="AA71" i="3"/>
  <c r="U71" i="3"/>
  <c r="AA65" i="3"/>
  <c r="U65" i="3"/>
  <c r="AA147" i="3"/>
  <c r="U147" i="3"/>
  <c r="R87" i="3"/>
  <c r="X87" i="3" s="1"/>
  <c r="Y87" i="3"/>
  <c r="AA118" i="3"/>
  <c r="U118" i="3"/>
  <c r="R224" i="3"/>
  <c r="X224" i="3" s="1"/>
  <c r="Y224" i="3"/>
  <c r="AA144" i="3"/>
  <c r="U144" i="3"/>
  <c r="U79" i="3"/>
  <c r="AA79" i="3"/>
  <c r="U76" i="3"/>
  <c r="AA76" i="3"/>
  <c r="AA186" i="3"/>
  <c r="U186" i="3"/>
  <c r="AA225" i="3"/>
  <c r="U225" i="3"/>
  <c r="R54" i="3"/>
  <c r="X54" i="3" s="1"/>
  <c r="Y54" i="3"/>
  <c r="R194" i="3"/>
  <c r="X194" i="3" s="1"/>
  <c r="Y194" i="3"/>
  <c r="R163" i="3"/>
  <c r="X163" i="3" s="1"/>
  <c r="Y163" i="3"/>
  <c r="AA42" i="3"/>
  <c r="U42" i="3"/>
  <c r="U63" i="3"/>
  <c r="AA63" i="3"/>
  <c r="R108" i="3"/>
  <c r="X108" i="3" s="1"/>
  <c r="Y108" i="3"/>
  <c r="Y18" i="3"/>
  <c r="R18" i="3"/>
  <c r="X18" i="3" s="1"/>
  <c r="AA67" i="3"/>
  <c r="U67" i="3"/>
  <c r="U59" i="3"/>
  <c r="AA59" i="3"/>
  <c r="Y84" i="3"/>
  <c r="R84" i="3"/>
  <c r="X84" i="3" s="1"/>
  <c r="U133" i="3"/>
  <c r="AA133" i="3"/>
  <c r="U197" i="3"/>
  <c r="AA197" i="3"/>
  <c r="AA95" i="3"/>
  <c r="U95" i="3"/>
  <c r="R185" i="3"/>
  <c r="X185" i="3" s="1"/>
  <c r="Y185" i="3"/>
  <c r="Y159" i="3"/>
  <c r="R159" i="3"/>
  <c r="X159" i="3" s="1"/>
  <c r="AA25" i="3"/>
  <c r="U25" i="3"/>
  <c r="R210" i="3"/>
  <c r="X210" i="3" s="1"/>
  <c r="Y210" i="3"/>
  <c r="R53" i="3"/>
  <c r="X53" i="3" s="1"/>
  <c r="Y53" i="3"/>
  <c r="U191" i="3"/>
  <c r="AA191" i="3"/>
  <c r="U184" i="3"/>
  <c r="AA184" i="3"/>
  <c r="AA46" i="3"/>
  <c r="U46" i="3"/>
  <c r="Y216" i="3"/>
  <c r="R216" i="3"/>
  <c r="X216" i="3" s="1"/>
  <c r="Y207" i="3"/>
  <c r="R207" i="3"/>
  <c r="X207" i="3" s="1"/>
  <c r="U120" i="3"/>
  <c r="AA120" i="3"/>
  <c r="AA99" i="3"/>
  <c r="U99" i="3"/>
  <c r="R40" i="3"/>
  <c r="X40" i="3" s="1"/>
  <c r="Y40" i="3"/>
  <c r="R139" i="3"/>
  <c r="X139" i="3" s="1"/>
  <c r="Y139" i="3"/>
  <c r="AA135" i="3"/>
  <c r="U135" i="3"/>
  <c r="R148" i="3"/>
  <c r="X148" i="3" s="1"/>
  <c r="Y148" i="3"/>
  <c r="U180" i="3"/>
  <c r="AA180" i="3"/>
  <c r="R130" i="3"/>
  <c r="X130" i="3" s="1"/>
  <c r="Y130" i="3"/>
  <c r="Y187" i="3"/>
  <c r="R187" i="3"/>
  <c r="X187" i="3" s="1"/>
  <c r="AA114" i="3"/>
  <c r="U114" i="3"/>
  <c r="AA17" i="3"/>
  <c r="U17" i="3"/>
  <c r="Y11" i="3" l="1"/>
  <c r="Y6" i="3"/>
  <c r="AA6" i="3" s="1"/>
  <c r="Y9" i="3"/>
  <c r="Y8" i="3"/>
  <c r="Y7" i="3"/>
  <c r="Y3" i="3"/>
  <c r="U3" i="3" s="1"/>
  <c r="Y5" i="3"/>
  <c r="AA152" i="3"/>
  <c r="Y4" i="3"/>
  <c r="E29" i="4"/>
  <c r="U220" i="3"/>
  <c r="U21" i="3"/>
  <c r="AA21" i="3"/>
  <c r="U162" i="3"/>
  <c r="AA162" i="3"/>
  <c r="AA29" i="3"/>
  <c r="U29" i="3"/>
  <c r="AA179" i="3"/>
  <c r="U179" i="3"/>
  <c r="U91" i="3"/>
  <c r="AA91" i="3"/>
  <c r="U8" i="3"/>
  <c r="AA8" i="3"/>
  <c r="U23" i="3"/>
  <c r="AA23" i="3"/>
  <c r="AA30" i="3"/>
  <c r="U30" i="3"/>
  <c r="E33" i="4"/>
  <c r="AA83" i="3"/>
  <c r="U83" i="3"/>
  <c r="AA51" i="3"/>
  <c r="U51" i="3"/>
  <c r="AA143" i="3"/>
  <c r="U143" i="3"/>
  <c r="U212" i="3"/>
  <c r="AA212" i="3"/>
  <c r="X228" i="3"/>
  <c r="E31" i="4" s="1"/>
  <c r="AA38" i="3"/>
  <c r="U38" i="3"/>
  <c r="AA188" i="3"/>
  <c r="U188" i="3"/>
  <c r="U150" i="3"/>
  <c r="AA150" i="3"/>
  <c r="U106" i="3"/>
  <c r="AA106" i="3"/>
  <c r="AA167" i="3"/>
  <c r="AA168" i="3"/>
  <c r="U168" i="3"/>
  <c r="AA62" i="3"/>
  <c r="U62" i="3"/>
  <c r="U198" i="3"/>
  <c r="AA198" i="3"/>
  <c r="A8" i="2"/>
  <c r="A6" i="3"/>
  <c r="AH6" i="3" s="1"/>
  <c r="AI6" i="3" s="1"/>
  <c r="U201" i="3"/>
  <c r="AA201" i="3"/>
  <c r="U136" i="3"/>
  <c r="AA136" i="3"/>
  <c r="AA195" i="3"/>
  <c r="U195" i="3"/>
  <c r="AA58" i="3"/>
  <c r="U58" i="3"/>
  <c r="U103" i="3"/>
  <c r="U88" i="3"/>
  <c r="AA88" i="3"/>
  <c r="U31" i="3"/>
  <c r="AA31" i="3"/>
  <c r="U13" i="3"/>
  <c r="AA13" i="3"/>
  <c r="U122" i="3"/>
  <c r="AA122" i="3"/>
  <c r="U129" i="3"/>
  <c r="AA129" i="3"/>
  <c r="AA182" i="3"/>
  <c r="U182" i="3"/>
  <c r="U219" i="3"/>
  <c r="AA219" i="3"/>
  <c r="U199" i="3"/>
  <c r="AA199" i="3"/>
  <c r="AA154" i="3"/>
  <c r="U154" i="3"/>
  <c r="AA37" i="3"/>
  <c r="U37" i="3"/>
  <c r="U77" i="3"/>
  <c r="AA77" i="3"/>
  <c r="AA223" i="3"/>
  <c r="U223" i="3"/>
  <c r="AA224" i="3"/>
  <c r="U224" i="3"/>
  <c r="U164" i="3"/>
  <c r="AA164" i="3"/>
  <c r="U52" i="3"/>
  <c r="AA52" i="3"/>
  <c r="U175" i="3"/>
  <c r="AA175" i="3"/>
  <c r="U102" i="3"/>
  <c r="AA102" i="3"/>
  <c r="AA183" i="3"/>
  <c r="U183" i="3"/>
  <c r="U207" i="3"/>
  <c r="AA207" i="3"/>
  <c r="AA159" i="3"/>
  <c r="U159" i="3"/>
  <c r="U64" i="3"/>
  <c r="AA64" i="3"/>
  <c r="U41" i="3"/>
  <c r="AA41" i="3"/>
  <c r="U132" i="3"/>
  <c r="AA132" i="3"/>
  <c r="AA139" i="3"/>
  <c r="U139" i="3"/>
  <c r="U187" i="3"/>
  <c r="AA187" i="3"/>
  <c r="AA22" i="3"/>
  <c r="U22" i="3"/>
  <c r="AA155" i="3"/>
  <c r="U155" i="3"/>
  <c r="AA140" i="3"/>
  <c r="U140" i="3"/>
  <c r="AA216" i="3"/>
  <c r="U216" i="3"/>
  <c r="U131" i="3"/>
  <c r="AA131" i="3"/>
  <c r="AA108" i="3"/>
  <c r="U108" i="3"/>
  <c r="U101" i="3"/>
  <c r="AA101" i="3"/>
  <c r="AA194" i="3"/>
  <c r="U194" i="3"/>
  <c r="AA40" i="3"/>
  <c r="U40" i="3"/>
  <c r="AA53" i="3"/>
  <c r="U53" i="3"/>
  <c r="U185" i="3"/>
  <c r="AA185" i="3"/>
  <c r="AA54" i="3"/>
  <c r="U54" i="3"/>
  <c r="AA206" i="3"/>
  <c r="U206" i="3"/>
  <c r="U130" i="3"/>
  <c r="AA130" i="3"/>
  <c r="U148" i="3"/>
  <c r="AA148" i="3"/>
  <c r="AA210" i="3"/>
  <c r="U210" i="3"/>
  <c r="U163" i="3"/>
  <c r="AA163" i="3"/>
  <c r="AA87" i="3"/>
  <c r="U87" i="3"/>
  <c r="U126" i="3"/>
  <c r="AA126" i="3"/>
  <c r="AA105" i="3"/>
  <c r="U105" i="3"/>
  <c r="AA97" i="3"/>
  <c r="U97" i="3"/>
  <c r="U19" i="3"/>
  <c r="AA19" i="3"/>
  <c r="AA84" i="3"/>
  <c r="U84" i="3"/>
  <c r="U18" i="3"/>
  <c r="AA18" i="3"/>
  <c r="U104" i="3"/>
  <c r="AA104" i="3"/>
  <c r="U117" i="3"/>
  <c r="AA117" i="3"/>
  <c r="U11" i="3" l="1"/>
  <c r="AA11" i="3"/>
  <c r="U6" i="3"/>
  <c r="Y228" i="3"/>
  <c r="E32" i="4" s="1"/>
  <c r="U9" i="3"/>
  <c r="AA9" i="3"/>
  <c r="AA3" i="3"/>
  <c r="U7" i="3"/>
  <c r="AA7" i="3"/>
  <c r="AA4" i="3"/>
  <c r="U4" i="3"/>
  <c r="AA5" i="3"/>
  <c r="U5" i="3"/>
  <c r="E34" i="4"/>
  <c r="E36" i="4" s="1"/>
  <c r="E35" i="4"/>
  <c r="A9" i="2"/>
  <c r="A7" i="3"/>
  <c r="AH7" i="3" s="1"/>
  <c r="AI7" i="3" s="1"/>
  <c r="AA228" i="3" l="1"/>
  <c r="AA229" i="3"/>
  <c r="E37" i="4"/>
  <c r="E38" i="4" s="1"/>
  <c r="A10" i="2"/>
  <c r="A8" i="3"/>
  <c r="AH8" i="3" s="1"/>
  <c r="AI8" i="3" s="1"/>
  <c r="A11" i="2" l="1"/>
  <c r="A9" i="3"/>
  <c r="AH9" i="3" s="1"/>
  <c r="AI9" i="3" s="1"/>
  <c r="A10" i="3" l="1"/>
  <c r="AH10" i="3" s="1"/>
  <c r="AI10" i="3" s="1"/>
  <c r="A12" i="2"/>
  <c r="A13" i="2" l="1"/>
  <c r="A11" i="3"/>
  <c r="AH11" i="3" s="1"/>
  <c r="AI11" i="3" s="1"/>
  <c r="A12" i="3" l="1"/>
  <c r="AH12" i="3" s="1"/>
  <c r="AI12" i="3" s="1"/>
  <c r="A14" i="2"/>
  <c r="A15" i="2" l="1"/>
  <c r="A13" i="3"/>
  <c r="AH13" i="3" s="1"/>
  <c r="AI13" i="3" s="1"/>
  <c r="A16" i="2" l="1"/>
  <c r="A14" i="3"/>
  <c r="AH14" i="3" s="1"/>
  <c r="AI14" i="3" s="1"/>
  <c r="A17" i="2" l="1"/>
  <c r="A15" i="3"/>
  <c r="AH15" i="3" s="1"/>
  <c r="AI15" i="3" s="1"/>
  <c r="A16" i="3" l="1"/>
  <c r="AH16" i="3" s="1"/>
  <c r="AI16" i="3" s="1"/>
  <c r="A18" i="2"/>
  <c r="A17" i="3" l="1"/>
  <c r="AH17" i="3" s="1"/>
  <c r="AI17" i="3" s="1"/>
  <c r="A19" i="2"/>
  <c r="A18" i="3" l="1"/>
  <c r="AH18" i="3" s="1"/>
  <c r="AI18" i="3" s="1"/>
  <c r="A20" i="2"/>
  <c r="A21" i="2" l="1"/>
  <c r="A19" i="3"/>
  <c r="AH19" i="3" s="1"/>
  <c r="AI19" i="3" s="1"/>
  <c r="A22" i="2" l="1"/>
  <c r="A20" i="3"/>
  <c r="AH20" i="3" s="1"/>
  <c r="AI20" i="3" s="1"/>
  <c r="A23" i="2" l="1"/>
  <c r="A21" i="3"/>
  <c r="AH21" i="3" s="1"/>
  <c r="AI21" i="3" s="1"/>
  <c r="A22" i="3" l="1"/>
  <c r="AH22" i="3" s="1"/>
  <c r="AI22" i="3" s="1"/>
  <c r="A24" i="2"/>
  <c r="A23" i="3" l="1"/>
  <c r="AH23" i="3" s="1"/>
  <c r="AI23" i="3" s="1"/>
  <c r="A25" i="2"/>
  <c r="A24" i="3" l="1"/>
  <c r="AH24" i="3" s="1"/>
  <c r="AI24" i="3" s="1"/>
  <c r="A26" i="2"/>
  <c r="A27" i="2" l="1"/>
  <c r="A25" i="3"/>
  <c r="AH25" i="3" s="1"/>
  <c r="AI25" i="3" s="1"/>
  <c r="A28" i="2" l="1"/>
  <c r="A26" i="3"/>
  <c r="AH26" i="3" s="1"/>
  <c r="AI26" i="3" s="1"/>
  <c r="A27" i="3" l="1"/>
  <c r="AH27" i="3" s="1"/>
  <c r="AI27" i="3" s="1"/>
  <c r="A29" i="2"/>
  <c r="A28" i="3" l="1"/>
  <c r="AH28" i="3" s="1"/>
  <c r="AI28" i="3" s="1"/>
  <c r="A30" i="2"/>
  <c r="A31" i="2" l="1"/>
  <c r="A29" i="3"/>
  <c r="AH29" i="3" s="1"/>
  <c r="AI29" i="3" s="1"/>
  <c r="A30" i="3" l="1"/>
  <c r="AH30" i="3" s="1"/>
  <c r="AI30" i="3" s="1"/>
  <c r="A32" i="2"/>
  <c r="A33" i="2" l="1"/>
  <c r="A31" i="3"/>
  <c r="AH31" i="3" s="1"/>
  <c r="AI31" i="3" s="1"/>
  <c r="A34" i="2" l="1"/>
  <c r="A32" i="3"/>
  <c r="AH32" i="3" s="1"/>
  <c r="AI32" i="3" s="1"/>
  <c r="A33" i="3" l="1"/>
  <c r="AH33" i="3" s="1"/>
  <c r="AI33" i="3" s="1"/>
  <c r="A35" i="2"/>
  <c r="A34" i="3" l="1"/>
  <c r="AH34" i="3" s="1"/>
  <c r="AI34" i="3" s="1"/>
  <c r="A36" i="2"/>
  <c r="A35" i="3" l="1"/>
  <c r="AH35" i="3" s="1"/>
  <c r="AI35" i="3" s="1"/>
  <c r="A37" i="2"/>
  <c r="A38" i="2" l="1"/>
  <c r="A36" i="3"/>
  <c r="AH36" i="3" s="1"/>
  <c r="AI36" i="3" s="1"/>
  <c r="A37" i="3" l="1"/>
  <c r="AH37" i="3" s="1"/>
  <c r="AI37" i="3" s="1"/>
  <c r="A39" i="2"/>
  <c r="A40" i="2" l="1"/>
  <c r="A38" i="3"/>
  <c r="AH38" i="3" s="1"/>
  <c r="AI38" i="3" s="1"/>
  <c r="A39" i="3" l="1"/>
  <c r="AH39" i="3" s="1"/>
  <c r="AI39" i="3" s="1"/>
  <c r="A41" i="2"/>
  <c r="A40" i="3" l="1"/>
  <c r="AH40" i="3" s="1"/>
  <c r="AI40" i="3" s="1"/>
  <c r="A42" i="2"/>
  <c r="A43" i="2" l="1"/>
  <c r="A41" i="3"/>
  <c r="AH41" i="3" s="1"/>
  <c r="AI41" i="3" s="1"/>
  <c r="A42" i="3" l="1"/>
  <c r="AH42" i="3" s="1"/>
  <c r="AI42" i="3" s="1"/>
  <c r="A44" i="2"/>
  <c r="A43" i="3" l="1"/>
  <c r="AH43" i="3" s="1"/>
  <c r="AI43" i="3" s="1"/>
  <c r="A45" i="2"/>
  <c r="A44" i="3" l="1"/>
  <c r="AH44" i="3" s="1"/>
  <c r="AI44" i="3" s="1"/>
  <c r="A46" i="2"/>
  <c r="A45" i="3" l="1"/>
  <c r="AH45" i="3" s="1"/>
  <c r="AI45" i="3" s="1"/>
  <c r="A47" i="2"/>
  <c r="A46" i="3" l="1"/>
  <c r="AH46" i="3" s="1"/>
  <c r="AI46" i="3" s="1"/>
  <c r="A48" i="2"/>
  <c r="A47" i="3" l="1"/>
  <c r="AH47" i="3" s="1"/>
  <c r="AI47" i="3" s="1"/>
  <c r="A49" i="2"/>
  <c r="A48" i="3" l="1"/>
  <c r="AH48" i="3" s="1"/>
  <c r="AI48" i="3" s="1"/>
  <c r="A50" i="2"/>
  <c r="A51" i="2" l="1"/>
  <c r="A49" i="3"/>
  <c r="AH49" i="3" s="1"/>
  <c r="AI49" i="3" s="1"/>
  <c r="A50" i="3" l="1"/>
  <c r="AH50" i="3" s="1"/>
  <c r="AI50" i="3" s="1"/>
  <c r="A52" i="2"/>
  <c r="A53" i="2" l="1"/>
  <c r="A51" i="3"/>
  <c r="AH51" i="3" s="1"/>
  <c r="AI51" i="3" s="1"/>
  <c r="A52" i="3" l="1"/>
  <c r="AH52" i="3" s="1"/>
  <c r="AI52" i="3" s="1"/>
  <c r="A54" i="2"/>
  <c r="A55" i="2" l="1"/>
  <c r="A53" i="3"/>
  <c r="AH53" i="3" s="1"/>
  <c r="AI53" i="3" s="1"/>
  <c r="A56" i="2" l="1"/>
  <c r="A54" i="3"/>
  <c r="AH54" i="3" s="1"/>
  <c r="AI54" i="3" s="1"/>
  <c r="A57" i="2" l="1"/>
  <c r="A55" i="3"/>
  <c r="AH55" i="3" s="1"/>
  <c r="AI55" i="3" s="1"/>
  <c r="A58" i="2" l="1"/>
  <c r="A56" i="3"/>
  <c r="AH56" i="3" s="1"/>
  <c r="AI56" i="3" s="1"/>
  <c r="A57" i="3" l="1"/>
  <c r="AH57" i="3" s="1"/>
  <c r="AI57" i="3" s="1"/>
  <c r="A59" i="2"/>
  <c r="A58" i="3" l="1"/>
  <c r="AH58" i="3" s="1"/>
  <c r="AI58" i="3" s="1"/>
  <c r="A60" i="2"/>
  <c r="A61" i="2" l="1"/>
  <c r="A59" i="3"/>
  <c r="AH59" i="3" s="1"/>
  <c r="AI59" i="3" s="1"/>
  <c r="A62" i="2" l="1"/>
  <c r="A60" i="3"/>
  <c r="AH60" i="3" s="1"/>
  <c r="AI60" i="3" s="1"/>
  <c r="A61" i="3" l="1"/>
  <c r="AH61" i="3" s="1"/>
  <c r="AI61" i="3" s="1"/>
  <c r="A63" i="2"/>
  <c r="A62" i="3" l="1"/>
  <c r="AH62" i="3" s="1"/>
  <c r="AI62" i="3" s="1"/>
  <c r="A64" i="2"/>
  <c r="A65" i="2" l="1"/>
  <c r="A63" i="3"/>
  <c r="AH63" i="3" s="1"/>
  <c r="AI63" i="3" s="1"/>
  <c r="A64" i="3" l="1"/>
  <c r="AH64" i="3" s="1"/>
  <c r="AI64" i="3" s="1"/>
  <c r="A66" i="2"/>
  <c r="A67" i="2" l="1"/>
  <c r="A65" i="3"/>
  <c r="AH65" i="3" s="1"/>
  <c r="AI65" i="3" s="1"/>
  <c r="A68" i="2" l="1"/>
  <c r="A66" i="3"/>
  <c r="AH66" i="3" s="1"/>
  <c r="AI66" i="3" s="1"/>
  <c r="A69" i="2" l="1"/>
  <c r="A67" i="3"/>
  <c r="AH67" i="3" s="1"/>
  <c r="AI67" i="3" s="1"/>
  <c r="A68" i="3" l="1"/>
  <c r="AH68" i="3" s="1"/>
  <c r="AI68" i="3" s="1"/>
  <c r="A70" i="2"/>
  <c r="A69" i="3" l="1"/>
  <c r="AH69" i="3" s="1"/>
  <c r="AI69" i="3" s="1"/>
  <c r="A71" i="2"/>
  <c r="A72" i="2" l="1"/>
  <c r="A70" i="3"/>
  <c r="AH70" i="3" s="1"/>
  <c r="AI70" i="3" s="1"/>
  <c r="A71" i="3" l="1"/>
  <c r="AH71" i="3" s="1"/>
  <c r="AI71" i="3" s="1"/>
  <c r="A73" i="2"/>
  <c r="A72" i="3" l="1"/>
  <c r="AH72" i="3" s="1"/>
  <c r="AI72" i="3" s="1"/>
  <c r="A74" i="2"/>
  <c r="A75" i="2" l="1"/>
  <c r="A73" i="3"/>
  <c r="AH73" i="3" s="1"/>
  <c r="AI73" i="3" s="1"/>
  <c r="A76" i="2" l="1"/>
  <c r="A74" i="3"/>
  <c r="AH74" i="3" s="1"/>
  <c r="AI74" i="3" s="1"/>
  <c r="A77" i="2" l="1"/>
  <c r="A75" i="3"/>
  <c r="AH75" i="3" s="1"/>
  <c r="AI75" i="3" s="1"/>
  <c r="A78" i="2" l="1"/>
  <c r="A76" i="3"/>
  <c r="AH76" i="3" s="1"/>
  <c r="AI76" i="3" s="1"/>
  <c r="A77" i="3" l="1"/>
  <c r="AH77" i="3" s="1"/>
  <c r="AI77" i="3" s="1"/>
  <c r="A79" i="2"/>
  <c r="A78" i="3" l="1"/>
  <c r="AH78" i="3" s="1"/>
  <c r="AI78" i="3" s="1"/>
  <c r="A80" i="2"/>
  <c r="A81" i="2" l="1"/>
  <c r="A79" i="3"/>
  <c r="AH79" i="3" s="1"/>
  <c r="AI79" i="3" s="1"/>
  <c r="A82" i="2" l="1"/>
  <c r="A80" i="3"/>
  <c r="AH80" i="3" s="1"/>
  <c r="AI80" i="3" s="1"/>
  <c r="A81" i="3" l="1"/>
  <c r="AH81" i="3" s="1"/>
  <c r="AI81" i="3" s="1"/>
  <c r="A83" i="2"/>
  <c r="A84" i="2" l="1"/>
  <c r="A82" i="3"/>
  <c r="AH82" i="3" s="1"/>
  <c r="AI82" i="3" s="1"/>
  <c r="A85" i="2" l="1"/>
  <c r="A83" i="3"/>
  <c r="AH83" i="3" s="1"/>
  <c r="AI83" i="3" s="1"/>
  <c r="A84" i="3" l="1"/>
  <c r="AH84" i="3" s="1"/>
  <c r="AI84" i="3" s="1"/>
  <c r="A86" i="2"/>
  <c r="A85" i="3" l="1"/>
  <c r="AH85" i="3" s="1"/>
  <c r="AI85" i="3" s="1"/>
  <c r="A87" i="2"/>
  <c r="A86" i="3" l="1"/>
  <c r="AH86" i="3" s="1"/>
  <c r="AI86" i="3" s="1"/>
  <c r="A88" i="2"/>
  <c r="A87" i="3" l="1"/>
  <c r="AH87" i="3" s="1"/>
  <c r="AI87" i="3" s="1"/>
  <c r="A89" i="2"/>
  <c r="A88" i="3" l="1"/>
  <c r="AH88" i="3" s="1"/>
  <c r="AI88" i="3" s="1"/>
  <c r="A90" i="2"/>
  <c r="A91" i="2" l="1"/>
  <c r="A89" i="3"/>
  <c r="AH89" i="3" s="1"/>
  <c r="AI89" i="3" s="1"/>
  <c r="A90" i="3" l="1"/>
  <c r="AH90" i="3" s="1"/>
  <c r="AI90" i="3" s="1"/>
  <c r="A92" i="2"/>
  <c r="A93" i="2" l="1"/>
  <c r="A91" i="3"/>
  <c r="AH91" i="3" s="1"/>
  <c r="AI91" i="3" s="1"/>
  <c r="A92" i="3" l="1"/>
  <c r="AH92" i="3" s="1"/>
  <c r="AI92" i="3" s="1"/>
  <c r="A94" i="2"/>
  <c r="A93" i="3" l="1"/>
  <c r="AH93" i="3" s="1"/>
  <c r="AI93" i="3" s="1"/>
  <c r="A95" i="2"/>
  <c r="A96" i="2" l="1"/>
  <c r="A94" i="3"/>
  <c r="AH94" i="3" s="1"/>
  <c r="AI94" i="3" s="1"/>
  <c r="A95" i="3" l="1"/>
  <c r="AH95" i="3" s="1"/>
  <c r="AI95" i="3" s="1"/>
  <c r="A97" i="2"/>
  <c r="A98" i="2" l="1"/>
  <c r="A96" i="3"/>
  <c r="AH96" i="3" s="1"/>
  <c r="AI96" i="3" s="1"/>
  <c r="A99" i="2" l="1"/>
  <c r="A97" i="3"/>
  <c r="AH97" i="3" s="1"/>
  <c r="AI97" i="3" s="1"/>
  <c r="A100" i="2" l="1"/>
  <c r="A98" i="3"/>
  <c r="AH98" i="3" s="1"/>
  <c r="AI98" i="3" s="1"/>
  <c r="A99" i="3" l="1"/>
  <c r="AH99" i="3" s="1"/>
  <c r="AI99" i="3" s="1"/>
  <c r="A101" i="2"/>
  <c r="A100" i="3" l="1"/>
  <c r="AH100" i="3" s="1"/>
  <c r="AI100" i="3" s="1"/>
  <c r="A102" i="2"/>
  <c r="A103" i="2" l="1"/>
  <c r="A101" i="3"/>
  <c r="AH101" i="3" s="1"/>
  <c r="AI101" i="3" s="1"/>
  <c r="A104" i="2" l="1"/>
  <c r="A102" i="3"/>
  <c r="AH102" i="3" s="1"/>
  <c r="AI102" i="3" s="1"/>
  <c r="A105" i="2" l="1"/>
  <c r="A103" i="3"/>
  <c r="AH103" i="3" s="1"/>
  <c r="AI103" i="3" s="1"/>
  <c r="A106" i="2" l="1"/>
  <c r="A104" i="3"/>
  <c r="AH104" i="3" s="1"/>
  <c r="AI104" i="3" s="1"/>
  <c r="A105" i="3" l="1"/>
  <c r="AH105" i="3" s="1"/>
  <c r="AI105" i="3" s="1"/>
  <c r="A107" i="2"/>
  <c r="A108" i="2" l="1"/>
  <c r="A106" i="3"/>
  <c r="AH106" i="3" s="1"/>
  <c r="AI106" i="3" s="1"/>
  <c r="A107" i="3" l="1"/>
  <c r="AH107" i="3" s="1"/>
  <c r="AI107" i="3" s="1"/>
  <c r="A109" i="2"/>
  <c r="A110" i="2" l="1"/>
  <c r="A108" i="3"/>
  <c r="AH108" i="3" s="1"/>
  <c r="AI108" i="3" s="1"/>
  <c r="A109" i="3" l="1"/>
  <c r="AH109" i="3" s="1"/>
  <c r="AI109" i="3" s="1"/>
  <c r="A111" i="2"/>
  <c r="A112" i="2" l="1"/>
  <c r="A110" i="3"/>
  <c r="AH110" i="3" s="1"/>
  <c r="AI110" i="3" s="1"/>
  <c r="A111" i="3" l="1"/>
  <c r="AH111" i="3" s="1"/>
  <c r="AI111" i="3" s="1"/>
  <c r="A113" i="2"/>
  <c r="A114" i="2" l="1"/>
  <c r="A112" i="3"/>
  <c r="AH112" i="3" s="1"/>
  <c r="AI112" i="3" s="1"/>
  <c r="A115" i="2" l="1"/>
  <c r="A113" i="3"/>
  <c r="AH113" i="3" s="1"/>
  <c r="AI113" i="3" s="1"/>
  <c r="A114" i="3" l="1"/>
  <c r="AH114" i="3" s="1"/>
  <c r="AI114" i="3" s="1"/>
  <c r="A116" i="2"/>
  <c r="A117" i="2" l="1"/>
  <c r="A115" i="3"/>
  <c r="AH115" i="3" s="1"/>
  <c r="AI115" i="3" s="1"/>
  <c r="A116" i="3" l="1"/>
  <c r="AH116" i="3" s="1"/>
  <c r="AI116" i="3" s="1"/>
  <c r="A118" i="2"/>
  <c r="A117" i="3" l="1"/>
  <c r="AH117" i="3" s="1"/>
  <c r="AI117" i="3" s="1"/>
  <c r="A119" i="2"/>
  <c r="A118" i="3" l="1"/>
  <c r="AH118" i="3" s="1"/>
  <c r="AI118" i="3" s="1"/>
  <c r="A120" i="2"/>
  <c r="A121" i="2" l="1"/>
  <c r="A119" i="3"/>
  <c r="AH119" i="3" s="1"/>
  <c r="AI119" i="3" s="1"/>
  <c r="A120" i="3" l="1"/>
  <c r="AH120" i="3" s="1"/>
  <c r="AI120" i="3" s="1"/>
  <c r="A122" i="2"/>
  <c r="A123" i="2" l="1"/>
  <c r="A121" i="3"/>
  <c r="AH121" i="3" s="1"/>
  <c r="AI121" i="3" s="1"/>
  <c r="A124" i="2" l="1"/>
  <c r="A122" i="3"/>
  <c r="AH122" i="3" s="1"/>
  <c r="AI122" i="3" s="1"/>
  <c r="A123" i="3" l="1"/>
  <c r="AH123" i="3" s="1"/>
  <c r="AI123" i="3" s="1"/>
  <c r="A125" i="2"/>
  <c r="A126" i="2" l="1"/>
  <c r="A124" i="3"/>
  <c r="AH124" i="3" s="1"/>
  <c r="AI124" i="3" s="1"/>
  <c r="A127" i="2" l="1"/>
  <c r="A125" i="3"/>
  <c r="AH125" i="3" s="1"/>
  <c r="AI125" i="3" s="1"/>
  <c r="A128" i="2" l="1"/>
  <c r="A126" i="3"/>
  <c r="AH126" i="3" s="1"/>
  <c r="AI126" i="3" s="1"/>
  <c r="A129" i="2" l="1"/>
  <c r="A127" i="3"/>
  <c r="AH127" i="3" s="1"/>
  <c r="AI127" i="3" s="1"/>
  <c r="A128" i="3" l="1"/>
  <c r="AH128" i="3" s="1"/>
  <c r="AI128" i="3" s="1"/>
  <c r="A130" i="2"/>
  <c r="A131" i="2" l="1"/>
  <c r="A129" i="3"/>
  <c r="AH129" i="3" s="1"/>
  <c r="AI129" i="3" s="1"/>
  <c r="A132" i="2" l="1"/>
  <c r="A130" i="3"/>
  <c r="AH130" i="3" s="1"/>
  <c r="AI130" i="3" s="1"/>
  <c r="A131" i="3" l="1"/>
  <c r="AH131" i="3" s="1"/>
  <c r="AI131" i="3" s="1"/>
  <c r="A133" i="2"/>
  <c r="A134" i="2" l="1"/>
  <c r="A132" i="3"/>
  <c r="AH132" i="3" s="1"/>
  <c r="AI132" i="3" s="1"/>
  <c r="A133" i="3" l="1"/>
  <c r="AH133" i="3" s="1"/>
  <c r="AI133" i="3" s="1"/>
  <c r="A135" i="2"/>
  <c r="A134" i="3" l="1"/>
  <c r="AH134" i="3" s="1"/>
  <c r="AI134" i="3" s="1"/>
  <c r="A136" i="2"/>
  <c r="A137" i="2" l="1"/>
  <c r="A135" i="3"/>
  <c r="AH135" i="3" s="1"/>
  <c r="AI135" i="3" s="1"/>
  <c r="A138" i="2" l="1"/>
  <c r="A136" i="3"/>
  <c r="AH136" i="3" s="1"/>
  <c r="AI136" i="3" s="1"/>
  <c r="A137" i="3" l="1"/>
  <c r="AH137" i="3" s="1"/>
  <c r="AI137" i="3" s="1"/>
  <c r="A139" i="2"/>
  <c r="A138" i="3" l="1"/>
  <c r="AH138" i="3" s="1"/>
  <c r="AI138" i="3" s="1"/>
  <c r="A140" i="2"/>
  <c r="A139" i="3" l="1"/>
  <c r="AH139" i="3" s="1"/>
  <c r="AI139" i="3" s="1"/>
  <c r="A141" i="2"/>
  <c r="A142" i="2" l="1"/>
  <c r="A140" i="3"/>
  <c r="AH140" i="3" s="1"/>
  <c r="AI140" i="3" s="1"/>
  <c r="A143" i="2" l="1"/>
  <c r="A141" i="3"/>
  <c r="AH141" i="3" s="1"/>
  <c r="AI141" i="3" s="1"/>
  <c r="A142" i="3" l="1"/>
  <c r="AH142" i="3" s="1"/>
  <c r="AI142" i="3" s="1"/>
  <c r="A144" i="2"/>
  <c r="A145" i="2" l="1"/>
  <c r="A143" i="3"/>
  <c r="AH143" i="3" s="1"/>
  <c r="AI143" i="3" s="1"/>
  <c r="A146" i="2" l="1"/>
  <c r="A144" i="3"/>
  <c r="AH144" i="3" s="1"/>
  <c r="AI144" i="3" s="1"/>
  <c r="A147" i="2" l="1"/>
  <c r="A145" i="3"/>
  <c r="AH145" i="3" s="1"/>
  <c r="AI145" i="3" s="1"/>
  <c r="A146" i="3" l="1"/>
  <c r="AH146" i="3" s="1"/>
  <c r="AI146" i="3" s="1"/>
  <c r="A148" i="2"/>
  <c r="A147" i="3" l="1"/>
  <c r="AH147" i="3" s="1"/>
  <c r="AI147" i="3" s="1"/>
  <c r="A149" i="2"/>
  <c r="A148" i="3" l="1"/>
  <c r="AH148" i="3" s="1"/>
  <c r="AI148" i="3" s="1"/>
  <c r="A150" i="2"/>
  <c r="A151" i="2" l="1"/>
  <c r="A149" i="3"/>
  <c r="AH149" i="3" s="1"/>
  <c r="AI149" i="3" s="1"/>
  <c r="A152" i="2" l="1"/>
  <c r="A150" i="3"/>
  <c r="AH150" i="3" s="1"/>
  <c r="AI150" i="3" s="1"/>
  <c r="A153" i="2" l="1"/>
  <c r="A151" i="3"/>
  <c r="AH151" i="3" s="1"/>
  <c r="AI151" i="3" s="1"/>
  <c r="A154" i="2" l="1"/>
  <c r="A152" i="3"/>
  <c r="AH152" i="3" s="1"/>
  <c r="AI152" i="3" s="1"/>
  <c r="A155" i="2" l="1"/>
  <c r="A153" i="3"/>
  <c r="AH153" i="3" s="1"/>
  <c r="AI153" i="3" s="1"/>
  <c r="A154" i="3" l="1"/>
  <c r="AH154" i="3" s="1"/>
  <c r="AI154" i="3" s="1"/>
  <c r="A156" i="2"/>
  <c r="A157" i="2" l="1"/>
  <c r="A155" i="3"/>
  <c r="AH155" i="3" s="1"/>
  <c r="AI155" i="3" s="1"/>
  <c r="A156" i="3" l="1"/>
  <c r="AH156" i="3" s="1"/>
  <c r="AI156" i="3" s="1"/>
  <c r="A158" i="2"/>
  <c r="A159" i="2" l="1"/>
  <c r="A157" i="3"/>
  <c r="AH157" i="3" s="1"/>
  <c r="AI157" i="3" s="1"/>
  <c r="A160" i="2" l="1"/>
  <c r="A158" i="3"/>
  <c r="AH158" i="3" s="1"/>
  <c r="AI158" i="3" s="1"/>
  <c r="A159" i="3" l="1"/>
  <c r="AH159" i="3" s="1"/>
  <c r="AI159" i="3" s="1"/>
  <c r="A161" i="2"/>
  <c r="A160" i="3" l="1"/>
  <c r="AH160" i="3" s="1"/>
  <c r="AI160" i="3" s="1"/>
  <c r="A162" i="2"/>
  <c r="A163" i="2" l="1"/>
  <c r="A161" i="3"/>
  <c r="AH161" i="3" s="1"/>
  <c r="AI161" i="3" s="1"/>
  <c r="A162" i="3" l="1"/>
  <c r="AH162" i="3" s="1"/>
  <c r="AI162" i="3" s="1"/>
  <c r="A164" i="2"/>
  <c r="A165" i="2" l="1"/>
  <c r="A163" i="3"/>
  <c r="AH163" i="3" s="1"/>
  <c r="AI163" i="3" s="1"/>
  <c r="A164" i="3" l="1"/>
  <c r="AH164" i="3" s="1"/>
  <c r="AI164" i="3" s="1"/>
  <c r="A166" i="2"/>
  <c r="A167" i="2" l="1"/>
  <c r="A165" i="3"/>
  <c r="AH165" i="3" s="1"/>
  <c r="AI165" i="3" s="1"/>
  <c r="A168" i="2" l="1"/>
  <c r="A166" i="3"/>
  <c r="AH166" i="3" s="1"/>
  <c r="AI166" i="3" s="1"/>
  <c r="A167" i="3" l="1"/>
  <c r="AH167" i="3" s="1"/>
  <c r="AI167" i="3" s="1"/>
  <c r="A169" i="2"/>
  <c r="A170" i="2" l="1"/>
  <c r="A168" i="3"/>
  <c r="AH168" i="3" s="1"/>
  <c r="AI168" i="3" s="1"/>
  <c r="A171" i="2" l="1"/>
  <c r="A169" i="3"/>
  <c r="AH169" i="3" s="1"/>
  <c r="AI169" i="3" s="1"/>
  <c r="A172" i="2" l="1"/>
  <c r="A170" i="3"/>
  <c r="AH170" i="3" s="1"/>
  <c r="AI170" i="3" s="1"/>
  <c r="A171" i="3" l="1"/>
  <c r="AH171" i="3" s="1"/>
  <c r="AI171" i="3" s="1"/>
  <c r="A173" i="2"/>
  <c r="A172" i="3" l="1"/>
  <c r="AH172" i="3" s="1"/>
  <c r="AI172" i="3" s="1"/>
  <c r="A174" i="2"/>
  <c r="A175" i="2" l="1"/>
  <c r="A173" i="3"/>
  <c r="AH173" i="3" s="1"/>
  <c r="AI173" i="3" s="1"/>
  <c r="A174" i="3" l="1"/>
  <c r="AH174" i="3" s="1"/>
  <c r="AI174" i="3" s="1"/>
  <c r="A176" i="2"/>
  <c r="A177" i="2" l="1"/>
  <c r="A175" i="3"/>
  <c r="AH175" i="3" s="1"/>
  <c r="AI175" i="3" s="1"/>
  <c r="A176" i="3" l="1"/>
  <c r="AH176" i="3" s="1"/>
  <c r="AI176" i="3" s="1"/>
  <c r="A178" i="2"/>
  <c r="A177" i="3" l="1"/>
  <c r="AH177" i="3" s="1"/>
  <c r="AI177" i="3" s="1"/>
  <c r="A179" i="2"/>
  <c r="AJ3" i="3"/>
  <c r="AM3" i="3" s="1"/>
  <c r="A178" i="3" l="1"/>
  <c r="AH178" i="3" s="1"/>
  <c r="AI178" i="3" s="1"/>
  <c r="A180" i="2"/>
  <c r="A179" i="3" l="1"/>
  <c r="AH179" i="3" s="1"/>
  <c r="AI179" i="3" s="1"/>
  <c r="A181" i="2"/>
  <c r="A180" i="3" l="1"/>
  <c r="AH180" i="3" s="1"/>
  <c r="AI180" i="3" s="1"/>
  <c r="A182" i="2"/>
  <c r="A183" i="2" l="1"/>
  <c r="A181" i="3"/>
  <c r="AH181" i="3" s="1"/>
  <c r="AI181" i="3" s="1"/>
  <c r="A184" i="2" l="1"/>
  <c r="A182" i="3"/>
  <c r="AH182" i="3" s="1"/>
  <c r="AI182" i="3" s="1"/>
  <c r="A183" i="3" l="1"/>
  <c r="AH183" i="3" s="1"/>
  <c r="AI183" i="3" s="1"/>
  <c r="A185" i="2"/>
  <c r="A184" i="3" l="1"/>
  <c r="AH184" i="3" s="1"/>
  <c r="AI184" i="3" s="1"/>
  <c r="A186" i="2"/>
  <c r="A185" i="3" l="1"/>
  <c r="AH185" i="3" s="1"/>
  <c r="AI185" i="3" s="1"/>
  <c r="A187" i="2"/>
  <c r="A188" i="2" l="1"/>
  <c r="A186" i="3"/>
  <c r="AH186" i="3" s="1"/>
  <c r="AI186" i="3" s="1"/>
  <c r="A189" i="2" l="1"/>
  <c r="A187" i="3"/>
  <c r="AH187" i="3" s="1"/>
  <c r="AI187" i="3" s="1"/>
  <c r="A188" i="3" l="1"/>
  <c r="AH188" i="3" s="1"/>
  <c r="AI188" i="3" s="1"/>
  <c r="A190" i="2"/>
  <c r="A191" i="2" l="1"/>
  <c r="A189" i="3"/>
  <c r="AH189" i="3" s="1"/>
  <c r="AI189" i="3" s="1"/>
  <c r="A190" i="3" l="1"/>
  <c r="AH190" i="3" s="1"/>
  <c r="AI190" i="3" s="1"/>
  <c r="A192" i="2"/>
  <c r="A193" i="2" l="1"/>
  <c r="A191" i="3"/>
  <c r="AH191" i="3" s="1"/>
  <c r="AI191" i="3" s="1"/>
  <c r="A192" i="3" l="1"/>
  <c r="AH192" i="3" s="1"/>
  <c r="AI192" i="3" s="1"/>
  <c r="A194" i="2"/>
  <c r="A195" i="2" l="1"/>
  <c r="A193" i="3"/>
  <c r="AH193" i="3" s="1"/>
  <c r="AI193" i="3" s="1"/>
  <c r="A196" i="2" l="1"/>
  <c r="A194" i="3"/>
  <c r="AH194" i="3" s="1"/>
  <c r="AI194" i="3" s="1"/>
  <c r="A197" i="2" l="1"/>
  <c r="A195" i="3"/>
  <c r="AH195" i="3" s="1"/>
  <c r="AI195" i="3" s="1"/>
  <c r="A196" i="3" l="1"/>
  <c r="AH196" i="3" s="1"/>
  <c r="AI196" i="3" s="1"/>
  <c r="A198" i="2"/>
  <c r="A197" i="3" l="1"/>
  <c r="AH197" i="3" s="1"/>
  <c r="AI197" i="3" s="1"/>
  <c r="A199" i="2"/>
  <c r="A198" i="3" l="1"/>
  <c r="AH198" i="3" s="1"/>
  <c r="AI198" i="3" s="1"/>
  <c r="A200" i="2"/>
  <c r="A201" i="2" l="1"/>
  <c r="A199" i="3"/>
  <c r="AH199" i="3" s="1"/>
  <c r="AI199" i="3" s="1"/>
  <c r="A202" i="2" l="1"/>
  <c r="A200" i="3"/>
  <c r="AH200" i="3" s="1"/>
  <c r="AI200" i="3" s="1"/>
  <c r="A203" i="2" l="1"/>
  <c r="A201" i="3"/>
  <c r="AH201" i="3" s="1"/>
  <c r="AI201" i="3" s="1"/>
  <c r="A202" i="3" l="1"/>
  <c r="AH202" i="3" s="1"/>
  <c r="AI202" i="3" s="1"/>
  <c r="A204" i="2"/>
  <c r="A205" i="2" l="1"/>
  <c r="A203" i="3"/>
  <c r="AH203" i="3" s="1"/>
  <c r="AI203" i="3" s="1"/>
  <c r="A206" i="2" l="1"/>
  <c r="A204" i="3"/>
  <c r="AH204" i="3" s="1"/>
  <c r="AI204" i="3" s="1"/>
  <c r="A205" i="3" l="1"/>
  <c r="AH205" i="3" s="1"/>
  <c r="AI205" i="3" s="1"/>
  <c r="A207" i="2"/>
  <c r="A206" i="3" l="1"/>
  <c r="AH206" i="3" s="1"/>
  <c r="AI206" i="3" s="1"/>
  <c r="A208" i="2"/>
  <c r="A207" i="3" l="1"/>
  <c r="AH207" i="3" s="1"/>
  <c r="AI207" i="3" s="1"/>
  <c r="A209" i="2"/>
  <c r="A208" i="3" l="1"/>
  <c r="AH208" i="3" s="1"/>
  <c r="AI208" i="3" s="1"/>
  <c r="A210" i="2"/>
  <c r="A211" i="2" l="1"/>
  <c r="A209" i="3"/>
  <c r="AH209" i="3" s="1"/>
  <c r="AI209" i="3" s="1"/>
  <c r="A210" i="3" l="1"/>
  <c r="AH210" i="3" s="1"/>
  <c r="AI210" i="3" s="1"/>
  <c r="A212" i="2"/>
  <c r="A211" i="3" l="1"/>
  <c r="AH211" i="3" s="1"/>
  <c r="AI211" i="3" s="1"/>
  <c r="A213" i="2"/>
  <c r="A212" i="3" l="1"/>
  <c r="AH212" i="3" s="1"/>
  <c r="AI212" i="3" s="1"/>
  <c r="A214" i="2"/>
  <c r="A215" i="2" l="1"/>
  <c r="A213" i="3"/>
  <c r="AH213" i="3" s="1"/>
  <c r="AI213" i="3" s="1"/>
  <c r="A214" i="3" l="1"/>
  <c r="AH214" i="3" s="1"/>
  <c r="AI214" i="3" s="1"/>
  <c r="A216" i="2"/>
  <c r="A215" i="3" l="1"/>
  <c r="AH215" i="3" s="1"/>
  <c r="AI215" i="3" s="1"/>
  <c r="A217" i="2"/>
  <c r="A216" i="3" l="1"/>
  <c r="AH216" i="3" s="1"/>
  <c r="AI216" i="3" s="1"/>
  <c r="A218" i="2"/>
  <c r="A219" i="2" l="1"/>
  <c r="A217" i="3"/>
  <c r="AH217" i="3" s="1"/>
  <c r="AI217" i="3" s="1"/>
  <c r="A220" i="2" l="1"/>
  <c r="A218" i="3"/>
  <c r="AH218" i="3" s="1"/>
  <c r="AI218" i="3" s="1"/>
  <c r="A219" i="3" l="1"/>
  <c r="AH219" i="3" s="1"/>
  <c r="AI219" i="3" s="1"/>
  <c r="A221" i="2"/>
  <c r="A220" i="3" l="1"/>
  <c r="AH220" i="3" s="1"/>
  <c r="AI220" i="3" s="1"/>
  <c r="A222" i="2"/>
  <c r="A223" i="2" l="1"/>
  <c r="A221" i="3"/>
  <c r="AH221" i="3" s="1"/>
  <c r="AI221" i="3" s="1"/>
  <c r="A224" i="2" l="1"/>
  <c r="A222" i="3"/>
  <c r="AH222" i="3" s="1"/>
  <c r="AI222" i="3" s="1"/>
  <c r="A225" i="2" l="1"/>
  <c r="A223" i="3"/>
  <c r="AH223" i="3" s="1"/>
  <c r="AI223" i="3" s="1"/>
  <c r="A226" i="2" l="1"/>
  <c r="A224" i="3"/>
  <c r="AH224" i="3" s="1"/>
  <c r="AI224" i="3" s="1"/>
  <c r="A227" i="2" l="1"/>
  <c r="A226" i="3" s="1"/>
  <c r="AH226" i="3" s="1"/>
  <c r="A225" i="3"/>
  <c r="AH225" i="3" s="1"/>
  <c r="AI225" i="3" s="1"/>
  <c r="AI226" i="3" l="1"/>
  <c r="AI22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jhart</author>
  </authors>
  <commentList>
    <comment ref="B3" authorId="0" shapeId="0" xr:uid="{00000000-0006-0000-0000-000001000000}">
      <text>
        <r>
          <rPr>
            <sz val="10"/>
            <color indexed="81"/>
            <rFont val="Tahoma"/>
            <family val="2"/>
          </rPr>
          <t xml:space="preserve">Enter:
</t>
        </r>
        <r>
          <rPr>
            <b/>
            <sz val="10"/>
            <color indexed="81"/>
            <rFont val="Tahoma"/>
            <family val="2"/>
          </rPr>
          <t>in         for an English Project
mm      for an Metric Project
All cores must be measured using an English nine pointing machine.  English units will be converted to Metric on the Thickness Summary screen if warranted.</t>
        </r>
      </text>
    </comment>
    <comment ref="B5" authorId="0" shapeId="0" xr:uid="{00000000-0006-0000-0000-000002000000}">
      <text>
        <r>
          <rPr>
            <sz val="8"/>
            <color indexed="81"/>
            <rFont val="Tahoma"/>
            <family val="2"/>
          </rPr>
          <t>Each design thickness is considered a separate section.</t>
        </r>
      </text>
    </comment>
    <comment ref="B6" authorId="0" shapeId="0" xr:uid="{00000000-0006-0000-0000-000003000000}">
      <text>
        <r>
          <rPr>
            <sz val="8"/>
            <color indexed="81"/>
            <rFont val="Tahoma"/>
            <family val="2"/>
          </rPr>
          <t xml:space="preserve">Input the section number for this thickness.
If there are three thicknesses then there would be section numbers of 1, 2, 3.  Each would have would need to be done on a separate spreadsheet/file.
The section numbers help to identify when an entire project is complete. </t>
        </r>
      </text>
    </comment>
    <comment ref="B13" authorId="0" shapeId="0" xr:uid="{00000000-0006-0000-0000-000004000000}">
      <text>
        <r>
          <rPr>
            <sz val="12"/>
            <color indexed="81"/>
            <rFont val="Tahoma"/>
            <family val="2"/>
          </rPr>
          <t>Input the name of the contractor.</t>
        </r>
      </text>
    </comment>
    <comment ref="C14" authorId="0" shapeId="0" xr:uid="{00000000-0006-0000-0000-000005000000}">
      <text>
        <r>
          <rPr>
            <sz val="12"/>
            <color indexed="81"/>
            <rFont val="Tahoma"/>
            <family val="2"/>
          </rPr>
          <t>Use the pull down menu to select the county in which the project was constructed.
The pull down menu is used by moving the crossbar with the mouse to the down arrow.  When the hand appears on the down arrow click once and the list will appear.  The mouse is then used to move the hand on the arrow bar.  When positioned on the small box between the arrows click and hold will move the box rapidly up and down.  When positioned on the top or bottom arrows a click will move one line at a time up or down the list.  When the county appears in the list move the hand on it.  When it is highlighted in blue click once to select it. 
In the event that counties are consolidated or change for some reason, a unique entry  may be entered in cell E3.  Once entered the unique entry will appear in the list and will need to be selected as described previously.</t>
        </r>
      </text>
    </comment>
    <comment ref="C15" authorId="0" shapeId="0" xr:uid="{00000000-0006-0000-0000-000006000000}">
      <text>
        <r>
          <rPr>
            <sz val="12"/>
            <color indexed="81"/>
            <rFont val="Tahoma"/>
            <family val="2"/>
          </rPr>
          <t>Use the pull down menu to select the type of plant used to mix the concrete.
In the event that another plant type is used, a unique entry may be entered in cell F3.  Once entered the unique entry will appear in the list and will need to be selected as described previously.</t>
        </r>
      </text>
    </comment>
  </commentList>
</comments>
</file>

<file path=xl/sharedStrings.xml><?xml version="1.0" encoding="utf-8"?>
<sst xmlns="http://schemas.openxmlformats.org/spreadsheetml/2006/main" count="935" uniqueCount="441">
  <si>
    <t>2331+80</t>
  </si>
  <si>
    <t>2337+47</t>
  </si>
  <si>
    <t>2348+17</t>
  </si>
  <si>
    <t>2352+58</t>
  </si>
  <si>
    <t>2360+29</t>
  </si>
  <si>
    <t>2369+48</t>
  </si>
  <si>
    <t>2376+69</t>
  </si>
  <si>
    <t>2380+77</t>
  </si>
  <si>
    <t>2393+48</t>
  </si>
  <si>
    <t>2429+70</t>
  </si>
  <si>
    <t>2439+66</t>
  </si>
  <si>
    <t>2447+54</t>
  </si>
  <si>
    <t>2450+04</t>
  </si>
  <si>
    <t>2456+86</t>
  </si>
  <si>
    <t>2462+88</t>
  </si>
  <si>
    <t>2471+77</t>
  </si>
  <si>
    <t>2476+57</t>
  </si>
  <si>
    <t>2486+22</t>
  </si>
  <si>
    <t>2491+74</t>
  </si>
  <si>
    <t>2501+65</t>
  </si>
  <si>
    <t>2504+07</t>
  </si>
  <si>
    <t>2515+11</t>
  </si>
  <si>
    <t>2524+31</t>
  </si>
  <si>
    <t>2525+33</t>
  </si>
  <si>
    <t>2531+58</t>
  </si>
  <si>
    <t>2539+97</t>
  </si>
  <si>
    <t>2552+02</t>
  </si>
  <si>
    <t>2552+78</t>
  </si>
  <si>
    <t>2561+84</t>
  </si>
  <si>
    <t>2568+32</t>
  </si>
  <si>
    <t>2575+95</t>
  </si>
  <si>
    <t>2582+06</t>
  </si>
  <si>
    <t>2588+26</t>
  </si>
  <si>
    <t>2598+09</t>
  </si>
  <si>
    <t>2603+80</t>
  </si>
  <si>
    <t>2607+94</t>
  </si>
  <si>
    <t>2615+28</t>
  </si>
  <si>
    <t>2624+61</t>
  </si>
  <si>
    <t>2632+61</t>
  </si>
  <si>
    <t>2638+64</t>
  </si>
  <si>
    <t>2646+34</t>
  </si>
  <si>
    <t>2650+04</t>
  </si>
  <si>
    <t>2659+03</t>
  </si>
  <si>
    <t>2666+91</t>
  </si>
  <si>
    <t>2673+14</t>
  </si>
  <si>
    <t>2229+10</t>
  </si>
  <si>
    <t>2239+55</t>
  </si>
  <si>
    <t>2245+50</t>
  </si>
  <si>
    <t>2250+27</t>
  </si>
  <si>
    <t>2255+56</t>
  </si>
  <si>
    <t>2262+56</t>
  </si>
  <si>
    <t>2272+54</t>
  </si>
  <si>
    <t>2279+00</t>
  </si>
  <si>
    <t>2284+05</t>
  </si>
  <si>
    <t>2289+90</t>
  </si>
  <si>
    <t>2297+05</t>
  </si>
  <si>
    <t>2304+24</t>
  </si>
  <si>
    <t>2310+35</t>
  </si>
  <si>
    <t>2322+53</t>
  </si>
  <si>
    <t>2326+05</t>
  </si>
  <si>
    <t>2098+61</t>
  </si>
  <si>
    <t>SBL</t>
  </si>
  <si>
    <t>2108+72</t>
  </si>
  <si>
    <t>2115+06</t>
  </si>
  <si>
    <t>2124+81</t>
  </si>
  <si>
    <t>2129+47</t>
  </si>
  <si>
    <t>2138+93</t>
  </si>
  <si>
    <t>2139+96</t>
  </si>
  <si>
    <t>2151+26</t>
  </si>
  <si>
    <t>2156+62</t>
  </si>
  <si>
    <t>2164+12</t>
  </si>
  <si>
    <t>2174+80</t>
  </si>
  <si>
    <t>2179+91</t>
  </si>
  <si>
    <t>2185+40</t>
  </si>
  <si>
    <t>2196+94</t>
  </si>
  <si>
    <t>2201+87</t>
  </si>
  <si>
    <t>2211+01</t>
  </si>
  <si>
    <t>2213+59</t>
  </si>
  <si>
    <t>Date</t>
  </si>
  <si>
    <t>Dist</t>
  </si>
  <si>
    <t>Rt</t>
  </si>
  <si>
    <t>Nine Point Measurements</t>
  </si>
  <si>
    <t>Matls.</t>
  </si>
  <si>
    <t>Core #</t>
  </si>
  <si>
    <t>Poured</t>
  </si>
  <si>
    <t>Station</t>
  </si>
  <si>
    <t>Lane</t>
  </si>
  <si>
    <t>CL</t>
  </si>
  <si>
    <t>Lt</t>
  </si>
  <si>
    <t>1</t>
  </si>
  <si>
    <t>2</t>
  </si>
  <si>
    <t>3</t>
  </si>
  <si>
    <t>4</t>
  </si>
  <si>
    <t>5</t>
  </si>
  <si>
    <t>6</t>
  </si>
  <si>
    <t>7</t>
  </si>
  <si>
    <t>8</t>
  </si>
  <si>
    <t>9</t>
  </si>
  <si>
    <t>By</t>
  </si>
  <si>
    <t>Assr.</t>
  </si>
  <si>
    <t>Remarks</t>
  </si>
  <si>
    <t>Design</t>
  </si>
  <si>
    <t>Dist.</t>
  </si>
  <si>
    <t>Avg.</t>
  </si>
  <si>
    <t>Pass</t>
  </si>
  <si>
    <t>Cores &gt;</t>
  </si>
  <si>
    <t>Remove</t>
  </si>
  <si>
    <t>Thick.</t>
  </si>
  <si>
    <t>(Y/N)</t>
  </si>
  <si>
    <t>3 STDEV</t>
  </si>
  <si>
    <t>Core</t>
  </si>
  <si>
    <t>test for defficient</t>
  </si>
  <si>
    <t>yes or no</t>
  </si>
  <si>
    <t>test for 3 stdev</t>
  </si>
  <si>
    <t>core removal</t>
  </si>
  <si>
    <t>removed avg, stdev</t>
  </si>
  <si>
    <t>english pay factor</t>
  </si>
  <si>
    <t>metric pay factor</t>
  </si>
  <si>
    <t>allowable removed</t>
  </si>
  <si>
    <t>print</t>
  </si>
  <si>
    <t>Enter</t>
  </si>
  <si>
    <t>X</t>
  </si>
  <si>
    <t xml:space="preserve">to </t>
  </si>
  <si>
    <t xml:space="preserve">Greater </t>
  </si>
  <si>
    <t>than</t>
  </si>
  <si>
    <t>IOWA DEPARTMENT OF TRANSPORTATION</t>
  </si>
  <si>
    <t>ACCEPTANCE AND ASSURANCE TESTING OF PCC CORE THICKNESS</t>
  </si>
  <si>
    <t>OFFICE OF CONSTRUCTION AND MATERIALS</t>
  </si>
  <si>
    <t>PROJECT # :</t>
  </si>
  <si>
    <t>CONTRACTOR :</t>
  </si>
  <si>
    <t>ACCOUNTING ID # :</t>
  </si>
  <si>
    <t>COUNTY :</t>
  </si>
  <si>
    <t># OF SECTIONS ON PROJECT :</t>
  </si>
  <si>
    <t># OF LOTS IN THIS SECTION :</t>
  </si>
  <si>
    <t>BEGINNING CORE # :</t>
  </si>
  <si>
    <t>ENDING CORE # :</t>
  </si>
  <si>
    <t>SAMPLED BY :</t>
  </si>
  <si>
    <t>MEASURED BY :</t>
  </si>
  <si>
    <t>REMARKS :</t>
  </si>
  <si>
    <t>PAY SUMMARY</t>
  </si>
  <si>
    <t>DESIGN THICKNESS :</t>
  </si>
  <si>
    <t>ORIGINAL AVERAGE THICKNESS OF ALL CORES IN SECTION :</t>
  </si>
  <si>
    <t>ORIGINAL STANDARD DEV. (N-1) OF SECTION :</t>
  </si>
  <si>
    <t>ORIGINAL TI INDEX FOR PCC THICKNESS :</t>
  </si>
  <si>
    <t xml:space="preserve"> ORIGINAL % PAYMENT OF SECTION :</t>
  </si>
  <si>
    <t>NUMBER OF DEFICIENT DEPTH CORES :</t>
  </si>
  <si>
    <t>NUMBER OF CORES 3 STDEV THICKER THAN PLAN THICKNESS :</t>
  </si>
  <si>
    <t>ADJUSTED AVERAGE THICKNESS OF ALL CORES IN SECTION :</t>
  </si>
  <si>
    <t>ADJUSTED STANDARD DEV. (N-1) OF SECTION :</t>
  </si>
  <si>
    <t>ADJUSTED TI INDEX FOR PCC THICKNESS :</t>
  </si>
  <si>
    <t xml:space="preserve"> ADJUSTED % PAYMENT OF SECTION :</t>
  </si>
  <si>
    <t>DOLLAR INCENTIVE OR DISINCENTIVE :</t>
  </si>
  <si>
    <t>2492+74</t>
  </si>
  <si>
    <t>2497+19</t>
  </si>
  <si>
    <t>2508+43</t>
  </si>
  <si>
    <t>2513+48</t>
  </si>
  <si>
    <t>2523+14</t>
  </si>
  <si>
    <t>2524+63</t>
  </si>
  <si>
    <t>2535+54</t>
  </si>
  <si>
    <t>2538+74</t>
  </si>
  <si>
    <t>2546+88</t>
  </si>
  <si>
    <t>2556+42</t>
  </si>
  <si>
    <t>2560+23</t>
  </si>
  <si>
    <t>2568+97</t>
  </si>
  <si>
    <t>2577+03</t>
  </si>
  <si>
    <t>2583+46</t>
  </si>
  <si>
    <t>2591+48</t>
  </si>
  <si>
    <t>2598+24</t>
  </si>
  <si>
    <t>2604+95</t>
  </si>
  <si>
    <t>2612+86</t>
  </si>
  <si>
    <t>2618+16</t>
  </si>
  <si>
    <t>2623+01</t>
  </si>
  <si>
    <t>2629+60</t>
  </si>
  <si>
    <t>2639+70</t>
  </si>
  <si>
    <t>2644+36</t>
  </si>
  <si>
    <t>2652+58</t>
  </si>
  <si>
    <t>2657+27</t>
  </si>
  <si>
    <t>2665+00</t>
  </si>
  <si>
    <t>2675+89</t>
  </si>
  <si>
    <t>2676+93</t>
  </si>
  <si>
    <t>2685+96</t>
  </si>
  <si>
    <t>2690+89</t>
  </si>
  <si>
    <t>2698+95</t>
  </si>
  <si>
    <t>2710+46</t>
  </si>
  <si>
    <t>2712+46</t>
  </si>
  <si>
    <t>2725+08</t>
  </si>
  <si>
    <t>2728+17</t>
  </si>
  <si>
    <t>2738+89</t>
  </si>
  <si>
    <t>2742+71</t>
  </si>
  <si>
    <t>2747+07</t>
  </si>
  <si>
    <t>2757+61</t>
  </si>
  <si>
    <t>2766+47</t>
  </si>
  <si>
    <t>2769+77</t>
  </si>
  <si>
    <t>2775+66</t>
  </si>
  <si>
    <t>2784+57</t>
  </si>
  <si>
    <t>2790+75</t>
  </si>
  <si>
    <t>2801+38</t>
  </si>
  <si>
    <t>2802+73</t>
  </si>
  <si>
    <t>2811+36</t>
  </si>
  <si>
    <t>2816+31</t>
  </si>
  <si>
    <t>2829+35</t>
  </si>
  <si>
    <t>2832+59</t>
  </si>
  <si>
    <t>2837+44</t>
  </si>
  <si>
    <t>2846+91</t>
  </si>
  <si>
    <t>2853+60</t>
  </si>
  <si>
    <t>2860+83</t>
  </si>
  <si>
    <t>2864+43</t>
  </si>
  <si>
    <t>2875+42</t>
  </si>
  <si>
    <t>2883+52</t>
  </si>
  <si>
    <t>2885+84</t>
  </si>
  <si>
    <t>2896+53</t>
  </si>
  <si>
    <t>2900+03</t>
  </si>
  <si>
    <t>2909+84</t>
  </si>
  <si>
    <t>2916+86</t>
  </si>
  <si>
    <t>2921+08</t>
  </si>
  <si>
    <t>2929+18</t>
  </si>
  <si>
    <t>2940+16</t>
  </si>
  <si>
    <t>2944+73</t>
  </si>
  <si>
    <t>2950+69</t>
  </si>
  <si>
    <t>2956+34</t>
  </si>
  <si>
    <t>2964+63</t>
  </si>
  <si>
    <t>2970+17</t>
  </si>
  <si>
    <t>705+16</t>
  </si>
  <si>
    <t>709+95</t>
  </si>
  <si>
    <t>716+78</t>
  </si>
  <si>
    <t>727+41</t>
  </si>
  <si>
    <t>729+45</t>
  </si>
  <si>
    <t>739+06</t>
  </si>
  <si>
    <t>746+61</t>
  </si>
  <si>
    <t>751+64</t>
  </si>
  <si>
    <t>756+43</t>
  </si>
  <si>
    <t>763+42</t>
  </si>
  <si>
    <t>772+46</t>
  </si>
  <si>
    <t>777+79</t>
  </si>
  <si>
    <t>230+03</t>
  </si>
  <si>
    <t>RAMP B</t>
  </si>
  <si>
    <t>334+03</t>
  </si>
  <si>
    <t>RAMP C</t>
  </si>
  <si>
    <t>552+74</t>
  </si>
  <si>
    <t>RAMP E</t>
  </si>
  <si>
    <t>447+33</t>
  </si>
  <si>
    <t>RAMP D</t>
  </si>
  <si>
    <t>2538+59</t>
  </si>
  <si>
    <t>3541+04</t>
  </si>
  <si>
    <t>1560+00</t>
  </si>
  <si>
    <t>RAMP A</t>
  </si>
  <si>
    <t>4559+11</t>
  </si>
  <si>
    <t>4505+34</t>
  </si>
  <si>
    <t>17+53</t>
  </si>
  <si>
    <t/>
  </si>
  <si>
    <r>
      <t xml:space="preserve">ENTER NINE POINT AND ASSURANCE MEASUREMENTS </t>
    </r>
    <r>
      <rPr>
        <b/>
        <i/>
        <u/>
        <sz val="16"/>
        <color indexed="11"/>
        <rFont val="Arial"/>
        <family val="2"/>
      </rPr>
      <t>IN ENGLISH UNITS ONLY</t>
    </r>
    <r>
      <rPr>
        <sz val="10"/>
        <rFont val="Arial"/>
        <family val="2"/>
      </rPr>
      <t xml:space="preserve"> </t>
    </r>
    <r>
      <rPr>
        <b/>
        <sz val="12"/>
        <color indexed="10"/>
        <rFont val="Arial"/>
        <family val="2"/>
      </rPr>
      <t>OTHER ENTRIES SHOULD BE ENTERD IN PROJECT UNITS</t>
    </r>
  </si>
  <si>
    <r>
      <t xml:space="preserve">10% OF ALL CORES IN SECTION </t>
    </r>
    <r>
      <rPr>
        <b/>
        <sz val="14"/>
        <color indexed="10"/>
        <rFont val="Times New Roman"/>
        <family val="1"/>
      </rPr>
      <t xml:space="preserve">(maximum that can be removed) </t>
    </r>
    <r>
      <rPr>
        <b/>
        <sz val="14"/>
        <color indexed="8"/>
        <rFont val="Times New Roman"/>
        <family val="1"/>
      </rPr>
      <t>:</t>
    </r>
  </si>
  <si>
    <t>Project # :</t>
  </si>
  <si>
    <t>Accounting ID # :</t>
  </si>
  <si>
    <t>County</t>
  </si>
  <si>
    <t>Plant</t>
  </si>
  <si>
    <t>Project Units (in, mm) :</t>
  </si>
  <si>
    <t>Design Thickness :</t>
  </si>
  <si>
    <t>ADAIR</t>
  </si>
  <si>
    <t>CENTRAL</t>
  </si>
  <si>
    <t># of Sections on Project :</t>
  </si>
  <si>
    <t>ADAMS</t>
  </si>
  <si>
    <t>READY MIX</t>
  </si>
  <si>
    <t>2103+76</t>
  </si>
  <si>
    <t>NBL</t>
  </si>
  <si>
    <t>2106+04</t>
  </si>
  <si>
    <t>2115+23</t>
  </si>
  <si>
    <t>2123+93</t>
  </si>
  <si>
    <t>2129+75</t>
  </si>
  <si>
    <t>2137+67</t>
  </si>
  <si>
    <t>2144+42</t>
  </si>
  <si>
    <t>2147+62</t>
  </si>
  <si>
    <t>2155+33</t>
  </si>
  <si>
    <t>RT</t>
  </si>
  <si>
    <t>LT</t>
  </si>
  <si>
    <t>2167+21</t>
  </si>
  <si>
    <t>2175+73</t>
  </si>
  <si>
    <t>2180+06</t>
  </si>
  <si>
    <t>2185+11</t>
  </si>
  <si>
    <t>2195+52</t>
  </si>
  <si>
    <t>2202+90</t>
  </si>
  <si>
    <t>2211+42</t>
  </si>
  <si>
    <t>2214+16</t>
  </si>
  <si>
    <t>2232+84</t>
  </si>
  <si>
    <t>2238+90</t>
  </si>
  <si>
    <t>2244+20</t>
  </si>
  <si>
    <t>2247+84</t>
  </si>
  <si>
    <t>2254+66</t>
  </si>
  <si>
    <t>2262+10</t>
  </si>
  <si>
    <t>2270+20</t>
  </si>
  <si>
    <t>2279+40</t>
  </si>
  <si>
    <t>2285+14</t>
  </si>
  <si>
    <t>2292+44</t>
  </si>
  <si>
    <t>2296+64</t>
  </si>
  <si>
    <t>2303+18</t>
  </si>
  <si>
    <t>2310+79</t>
  </si>
  <si>
    <t>2321+93</t>
  </si>
  <si>
    <t>2326+51</t>
  </si>
  <si>
    <t>2333+73</t>
  </si>
  <si>
    <t>2340+97</t>
  </si>
  <si>
    <t>2349+59</t>
  </si>
  <si>
    <t>2354+94</t>
  </si>
  <si>
    <t>2362+20</t>
  </si>
  <si>
    <t>2368+57</t>
  </si>
  <si>
    <t>2375+30</t>
  </si>
  <si>
    <t>2383+20</t>
  </si>
  <si>
    <t>2391+71</t>
  </si>
  <si>
    <t>2433+70</t>
  </si>
  <si>
    <t>2436+05</t>
  </si>
  <si>
    <t>2445+25</t>
  </si>
  <si>
    <t>2450+50</t>
  </si>
  <si>
    <t>2455+93</t>
  </si>
  <si>
    <t>2462+91</t>
  </si>
  <si>
    <t>2475+40</t>
  </si>
  <si>
    <t>2477+08</t>
  </si>
  <si>
    <t>2483+25</t>
  </si>
  <si>
    <t>JEFFERSON</t>
  </si>
  <si>
    <t>This Section # :</t>
  </si>
  <si>
    <t>ALLAMAKEE</t>
  </si>
  <si>
    <t>MOBILE</t>
  </si>
  <si>
    <t># of Lots in This Section :</t>
  </si>
  <si>
    <t>APPANOOSE</t>
  </si>
  <si>
    <t>Item Code # :</t>
  </si>
  <si>
    <t>AUDUBON</t>
  </si>
  <si>
    <t>Description :</t>
  </si>
  <si>
    <t>BENTON</t>
  </si>
  <si>
    <t>Contract Price :</t>
  </si>
  <si>
    <t>BLACK HAWK</t>
  </si>
  <si>
    <t>Plan Quantity (yd^2/m^2) :</t>
  </si>
  <si>
    <t>BOONE</t>
  </si>
  <si>
    <t>Final Quantity (yd^2/m^2) :</t>
  </si>
  <si>
    <t>BREMER</t>
  </si>
  <si>
    <t>Contractor :</t>
  </si>
  <si>
    <t>BUCHANAN</t>
  </si>
  <si>
    <t>County :</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</si>
  <si>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</si>
  <si>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</si>
  <si>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</si>
  <si>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</si>
  <si>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</si>
  <si>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</si>
  <si>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</si>
  <si>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</si>
  <si>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</si>
  <si>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</si>
  <si>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</si>
  <si>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</si>
  <si>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</si>
  <si>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</si>
  <si>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</si>
  <si>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</si>
  <si>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</si>
  <si>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</si>
  <si>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</si>
  <si>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</si>
  <si>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</si>
  <si>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Beginning Core # :</t>
  </si>
  <si>
    <t>EMMET</t>
  </si>
  <si>
    <t>Ending Core # :</t>
  </si>
  <si>
    <t>FAYETTE</t>
  </si>
  <si>
    <t>Sampled By :</t>
  </si>
  <si>
    <t>FLOYD</t>
  </si>
  <si>
    <t>Measured By :</t>
  </si>
  <si>
    <t>FRANKLIN</t>
  </si>
  <si>
    <t>FREMONT</t>
  </si>
  <si>
    <t>District Mat. Eng.:</t>
  </si>
  <si>
    <t>GREENE</t>
  </si>
  <si>
    <t>Project Eng.:</t>
  </si>
  <si>
    <t>GRUNDY</t>
  </si>
  <si>
    <t>Remarks :</t>
  </si>
  <si>
    <t>GUTHRIE</t>
  </si>
  <si>
    <t>HAMILTON</t>
  </si>
  <si>
    <t>HANCOCK</t>
  </si>
  <si>
    <t>HARDIN</t>
  </si>
  <si>
    <t>HARRISON</t>
  </si>
  <si>
    <t>HENRY</t>
  </si>
  <si>
    <t>HOWARD</t>
  </si>
  <si>
    <t>HUMBOLDT</t>
  </si>
  <si>
    <t>IDA</t>
  </si>
  <si>
    <t>IOWA</t>
  </si>
  <si>
    <t>JACKSON</t>
  </si>
  <si>
    <t>JASPER</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</si>
  <si>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</si>
  <si>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</si>
  <si>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</si>
  <si>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</si>
  <si>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</si>
  <si>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</si>
  <si>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</si>
  <si>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</si>
  <si>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</si>
  <si>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</si>
  <si>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</si>
  <si>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</si>
  <si>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</si>
  <si>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</si>
  <si>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</si>
  <si>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</si>
  <si>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</si>
  <si>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</si>
  <si>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</si>
  <si>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</si>
  <si>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</si>
  <si>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</si>
  <si>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</si>
  <si>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</si>
  <si>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</si>
  <si>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</si>
  <si>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</si>
  <si>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</si>
  <si>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</si>
  <si>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</si>
  <si>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</si>
  <si>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</si>
  <si>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</si>
  <si>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</si>
  <si>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</si>
  <si>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</si>
  <si>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</si>
  <si>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</si>
  <si>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</si>
  <si>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</si>
  <si>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</si>
  <si>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</si>
  <si>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</si>
  <si>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</si>
  <si>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</si>
  <si>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</si>
  <si>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</si>
  <si>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</si>
  <si>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THIS SECTION # :</t>
  </si>
  <si>
    <t>Form #130</t>
  </si>
  <si>
    <t>Nine Point Measurements -Form #130</t>
  </si>
  <si>
    <t>DME:</t>
  </si>
  <si>
    <t>RCE:</t>
  </si>
  <si>
    <r>
      <t xml:space="preserve">ENTER NINE POINT AND ASSURANCE MEASUREMENTS </t>
    </r>
    <r>
      <rPr>
        <b/>
        <i/>
        <u/>
        <sz val="16"/>
        <color indexed="11"/>
        <rFont val="Arial"/>
        <family val="2"/>
      </rPr>
      <t>IN ENGLISH UNITS ONLY</t>
    </r>
    <r>
      <rPr>
        <sz val="10"/>
        <rFont val="Arial"/>
        <family val="2"/>
      </rPr>
      <t xml:space="preserve"> </t>
    </r>
  </si>
  <si>
    <t>in</t>
  </si>
  <si>
    <t>IA Checked By :</t>
  </si>
  <si>
    <t>IA CHECKED BY :</t>
  </si>
  <si>
    <t>9 pt</t>
  </si>
  <si>
    <t>12/03  version Update 12/28/20 tdh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</si>
</sst>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dd/yy_)"/>
    <numFmt numFmtId="165" formatCode="0.00_)"/>
    <numFmt numFmtId="166" formatCode=";;;"/>
    <numFmt numFmtId="167" formatCode="0.0"/>
    <numFmt numFmtId="168" formatCode="&quot;$&quot;#,##0.00"/>
    <numFmt numFmtId="169" formatCode="mm/dd/yy;@"/>
  </numFmts>
  <fonts count="33">
    <font>
      <sz val="10"/>
      <name val="Arial"/>
    </font>
    <font>
      <b/>
      <sz val="14"/>
      <color indexed="8"/>
      <name val="Arial"/>
      <family val="2"/>
    </font>
    <font>
      <sz val="14"/>
      <color indexed="8"/>
      <name val="Arial"/>
      <family val="2"/>
    </font>
    <font>
      <sz val="14"/>
      <name val="Arial"/>
      <family val="2"/>
    </font>
    <font>
      <sz val="10"/>
      <name val="Arial"/>
      <family val="2"/>
    </font>
    <font>
      <b/>
      <sz val="14"/>
      <color indexed="10"/>
      <name val="Arial"/>
      <family val="2"/>
    </font>
    <font>
      <sz val="14"/>
      <name val="Arial"/>
      <family val="2"/>
    </font>
    <font>
      <b/>
      <sz val="14"/>
      <color indexed="10"/>
      <name val="Arial MT Black"/>
    </font>
    <font>
      <b/>
      <sz val="14"/>
      <name val="Arial"/>
      <family val="2"/>
    </font>
    <font>
      <b/>
      <sz val="10"/>
      <color indexed="8"/>
      <name val="Arial"/>
      <family val="2"/>
    </font>
    <font>
      <sz val="10"/>
      <color indexed="8"/>
      <name val="Arial"/>
      <family val="2"/>
    </font>
    <font>
      <b/>
      <i/>
      <u/>
      <sz val="16"/>
      <color indexed="11"/>
      <name val="Arial"/>
      <family val="2"/>
    </font>
    <font>
      <b/>
      <sz val="12"/>
      <color indexed="10"/>
      <name val="Arial"/>
      <family val="2"/>
    </font>
    <font>
      <b/>
      <u val="double"/>
      <sz val="12"/>
      <color indexed="10"/>
      <name val="Arial"/>
      <family val="2"/>
    </font>
    <font>
      <b/>
      <sz val="12"/>
      <name val="Arial"/>
      <family val="2"/>
    </font>
    <font>
      <sz val="12"/>
      <name val="Arial"/>
      <family val="2"/>
    </font>
    <font>
      <b/>
      <sz val="12"/>
      <color indexed="8"/>
      <name val="Arial"/>
      <family val="2"/>
    </font>
    <font>
      <sz val="10"/>
      <color indexed="12"/>
      <name val="Courier"/>
      <family val="3"/>
    </font>
    <font>
      <b/>
      <i/>
      <sz val="16"/>
      <color indexed="10"/>
      <name val="Arial"/>
      <family val="2"/>
    </font>
    <font>
      <sz val="10"/>
      <name val="Times New Roman"/>
      <family val="1"/>
    </font>
    <font>
      <b/>
      <sz val="20"/>
      <color indexed="8"/>
      <name val="Times New Roman"/>
      <family val="1"/>
    </font>
    <font>
      <b/>
      <sz val="18"/>
      <color indexed="8"/>
      <name val="Times New Roman"/>
      <family val="1"/>
    </font>
    <font>
      <b/>
      <sz val="14"/>
      <color indexed="8"/>
      <name val="Times New Roman"/>
      <family val="1"/>
    </font>
    <font>
      <sz val="14"/>
      <name val="Times New Roman"/>
      <family val="1"/>
    </font>
    <font>
      <b/>
      <sz val="20"/>
      <name val="Times New Roman"/>
      <family val="1"/>
    </font>
    <font>
      <b/>
      <sz val="14"/>
      <name val="Times New Roman"/>
      <family val="1"/>
    </font>
    <font>
      <sz val="6"/>
      <name val="Arial"/>
      <family val="2"/>
    </font>
    <font>
      <b/>
      <sz val="14"/>
      <color indexed="10"/>
      <name val="Times New Roman"/>
      <family val="1"/>
    </font>
    <font>
      <sz val="12"/>
      <color indexed="81"/>
      <name val="Tahoma"/>
      <family val="2"/>
    </font>
    <font>
      <sz val="10"/>
      <color indexed="81"/>
      <name val="Tahoma"/>
      <family val="2"/>
    </font>
    <font>
      <b/>
      <sz val="10"/>
      <color indexed="81"/>
      <name val="Tahoma"/>
      <family val="2"/>
    </font>
    <font>
      <sz val="8"/>
      <color indexed="81"/>
      <name val="Tahoma"/>
      <family val="2"/>
    </font>
    <font>
      <b/>
      <sz val="8"/>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5"/>
        <bgColor indexed="55"/>
      </patternFill>
    </fill>
    <fill>
      <patternFill patternType="solid">
        <fgColor indexed="9"/>
        <bgColor indexed="64"/>
      </patternFill>
    </fill>
  </fills>
  <borders count="45">
    <border>
      <left/>
      <right/>
      <top/>
      <bottom/>
      <diagonal/>
    </border>
    <border>
      <left/>
      <right/>
      <top/>
      <bottom style="thin">
        <color indexed="8"/>
      </bottom>
      <diagonal/>
    </border>
    <border>
      <left style="medium">
        <color indexed="8"/>
      </left>
      <right style="thin">
        <color indexed="8"/>
      </right>
      <top style="medium">
        <color indexed="8"/>
      </top>
      <bottom/>
      <diagonal/>
    </border>
    <border>
      <left/>
      <right style="thin">
        <color indexed="8"/>
      </right>
      <top style="medium">
        <color indexed="8"/>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style="medium">
        <color indexed="8"/>
      </left>
      <right style="medium">
        <color indexed="8"/>
      </right>
      <top/>
      <bottom/>
      <diagonal/>
    </border>
    <border>
      <left/>
      <right style="medium">
        <color indexed="8"/>
      </right>
      <top style="medium">
        <color indexed="8"/>
      </top>
      <bottom/>
      <diagonal/>
    </border>
    <border>
      <left/>
      <right style="medium">
        <color indexed="8"/>
      </right>
      <top/>
      <bottom/>
      <diagonal/>
    </border>
    <border>
      <left style="medium">
        <color indexed="8"/>
      </left>
      <right style="medium">
        <color indexed="8"/>
      </right>
      <top/>
      <bottom style="medium">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right style="thin">
        <color indexed="8"/>
      </right>
      <top/>
      <bottom/>
      <diagonal/>
    </border>
    <border>
      <left/>
      <right style="thin">
        <color indexed="8"/>
      </right>
      <top style="thin">
        <color indexed="8"/>
      </top>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bottom style="thick">
        <color indexed="8"/>
      </bottom>
      <diagonal/>
    </border>
    <border>
      <left/>
      <right style="thin">
        <color indexed="8"/>
      </right>
      <top/>
      <bottom style="thick">
        <color indexed="8"/>
      </bottom>
      <diagonal/>
    </border>
    <border>
      <left/>
      <right/>
      <top/>
      <bottom style="thick">
        <color indexed="8"/>
      </bottom>
      <diagonal/>
    </border>
    <border>
      <left style="thin">
        <color indexed="64"/>
      </left>
      <right style="thin">
        <color indexed="64"/>
      </right>
      <top/>
      <bottom style="thick">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bottom style="medium">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s>
  <cellStyleXfs count="1">
    <xf numFmtId="0" fontId="0" fillId="0" borderId="0"/>
  </cellStyleXfs>
  <cellXfs count="214">
    <xf numFmtId="0" fontId="0" fillId="0" borderId="0" xfId="0"/>
    <xf numFmtId="0" fontId="1" fillId="0" borderId="0" xfId="0" applyFont="1" applyFill="1" applyAlignment="1" applyProtection="1">
      <alignment horizontal="right"/>
    </xf>
    <xf numFmtId="0" fontId="2" fillId="2" borderId="1" xfId="0" applyFont="1" applyFill="1" applyBorder="1" applyAlignment="1" applyProtection="1">
      <alignment horizontal="left"/>
      <protection locked="0"/>
    </xf>
    <xf numFmtId="0" fontId="2" fillId="0" borderId="0" xfId="0" applyFont="1" applyFill="1" applyBorder="1" applyAlignment="1" applyProtection="1">
      <alignment horizontal="left"/>
    </xf>
    <xf numFmtId="0" fontId="3" fillId="0" borderId="0" xfId="0" applyFont="1" applyAlignment="1" applyProtection="1">
      <alignment horizontal="left"/>
    </xf>
    <xf numFmtId="0" fontId="4" fillId="0" borderId="2" xfId="0" applyFont="1" applyBorder="1" applyAlignment="1" applyProtection="1">
      <alignment horizontal="left"/>
    </xf>
    <xf numFmtId="0" fontId="4" fillId="0" borderId="3" xfId="0" applyFont="1" applyBorder="1" applyAlignment="1" applyProtection="1">
      <alignment horizontal="left"/>
    </xf>
    <xf numFmtId="0" fontId="4" fillId="0" borderId="4" xfId="0" applyFont="1" applyBorder="1" applyAlignment="1" applyProtection="1">
      <alignment horizontal="left"/>
    </xf>
    <xf numFmtId="0" fontId="4" fillId="0" borderId="5" xfId="0" applyFont="1" applyBorder="1" applyAlignment="1" applyProtection="1">
      <alignment horizontal="left"/>
    </xf>
    <xf numFmtId="0" fontId="1" fillId="0" borderId="0" xfId="0" applyFont="1" applyAlignment="1" applyProtection="1">
      <alignment horizontal="right"/>
    </xf>
    <xf numFmtId="0" fontId="5" fillId="0" borderId="0" xfId="0" applyFont="1" applyProtection="1">
      <protection hidden="1"/>
    </xf>
    <xf numFmtId="0" fontId="6" fillId="0" borderId="0" xfId="0" applyFont="1" applyProtection="1"/>
    <xf numFmtId="0" fontId="0" fillId="0" borderId="6" xfId="0" applyBorder="1"/>
    <xf numFmtId="0" fontId="4" fillId="0" borderId="7" xfId="0" applyFont="1" applyBorder="1" applyAlignment="1" applyProtection="1">
      <alignment horizontal="left"/>
    </xf>
    <xf numFmtId="0" fontId="8" fillId="0" borderId="0" xfId="0" applyFont="1" applyAlignment="1" applyProtection="1">
      <alignment horizontal="right"/>
    </xf>
    <xf numFmtId="0" fontId="2" fillId="2" borderId="8" xfId="0" applyFont="1" applyFill="1" applyBorder="1" applyAlignment="1" applyProtection="1">
      <alignment horizontal="left"/>
      <protection locked="0"/>
    </xf>
    <xf numFmtId="166" fontId="3" fillId="0" borderId="0" xfId="0" applyNumberFormat="1" applyFont="1" applyFill="1" applyProtection="1"/>
    <xf numFmtId="0" fontId="0" fillId="0" borderId="0" xfId="0" applyProtection="1"/>
    <xf numFmtId="0" fontId="2" fillId="0" borderId="8" xfId="0" applyFont="1" applyFill="1" applyBorder="1" applyAlignment="1" applyProtection="1">
      <alignment horizontal="left"/>
      <protection hidden="1"/>
    </xf>
    <xf numFmtId="166" fontId="3" fillId="0" borderId="0" xfId="0" applyNumberFormat="1" applyFont="1" applyFill="1" applyProtection="1">
      <protection hidden="1"/>
    </xf>
    <xf numFmtId="0" fontId="0" fillId="0" borderId="9" xfId="0" applyBorder="1"/>
    <xf numFmtId="0" fontId="0" fillId="0" borderId="10" xfId="0" applyBorder="1"/>
    <xf numFmtId="0" fontId="0" fillId="0" borderId="11" xfId="0" applyBorder="1"/>
    <xf numFmtId="168" fontId="2" fillId="2" borderId="1" xfId="0" applyNumberFormat="1" applyFont="1" applyFill="1" applyBorder="1" applyAlignment="1" applyProtection="1">
      <alignment horizontal="left"/>
      <protection locked="0"/>
    </xf>
    <xf numFmtId="3" fontId="2" fillId="2" borderId="1" xfId="0" applyNumberFormat="1" applyFont="1" applyFill="1" applyBorder="1" applyAlignment="1" applyProtection="1">
      <alignment horizontal="left"/>
      <protection locked="0"/>
    </xf>
    <xf numFmtId="3" fontId="2" fillId="2" borderId="8" xfId="0" applyNumberFormat="1" applyFont="1" applyFill="1" applyBorder="1" applyAlignment="1" applyProtection="1">
      <alignment horizontal="left"/>
      <protection locked="0"/>
    </xf>
    <xf numFmtId="0" fontId="2" fillId="0" borderId="0" xfId="0" applyFont="1" applyBorder="1" applyAlignment="1" applyProtection="1">
      <alignment horizontal="left"/>
    </xf>
    <xf numFmtId="0" fontId="0" fillId="0" borderId="0" xfId="0" applyBorder="1"/>
    <xf numFmtId="0" fontId="0" fillId="0" borderId="0" xfId="0" applyFont="1"/>
    <xf numFmtId="0" fontId="1" fillId="0" borderId="0" xfId="0" applyFont="1" applyFill="1" applyBorder="1" applyAlignment="1" applyProtection="1">
      <alignment horizontal="right"/>
    </xf>
    <xf numFmtId="0" fontId="0" fillId="0" borderId="0" xfId="0" applyAlignment="1">
      <alignment horizontal="left" vertical="top"/>
    </xf>
    <xf numFmtId="164" fontId="2" fillId="2" borderId="1" xfId="0" applyNumberFormat="1" applyFont="1" applyFill="1" applyBorder="1" applyAlignment="1" applyProtection="1">
      <alignment horizontal="left"/>
      <protection locked="0"/>
    </xf>
    <xf numFmtId="0" fontId="4" fillId="0" borderId="0" xfId="0" applyFont="1" applyAlignment="1" applyProtection="1">
      <alignment horizontal="left"/>
    </xf>
    <xf numFmtId="164" fontId="2" fillId="2" borderId="8" xfId="0" applyNumberFormat="1" applyFont="1" applyFill="1" applyBorder="1" applyAlignment="1" applyProtection="1">
      <alignment horizontal="left"/>
      <protection locked="0"/>
    </xf>
    <xf numFmtId="0" fontId="2" fillId="0" borderId="0" xfId="0" quotePrefix="1" applyFont="1" applyFill="1" applyBorder="1" applyAlignment="1" applyProtection="1">
      <alignment horizontal="center" vertical="top"/>
      <protection locked="0"/>
    </xf>
    <xf numFmtId="0" fontId="9" fillId="0" borderId="0" xfId="0" applyFont="1" applyBorder="1" applyAlignment="1" applyProtection="1">
      <alignment horizontal="left"/>
    </xf>
    <xf numFmtId="0" fontId="9" fillId="0" borderId="0" xfId="0" applyFont="1" applyAlignment="1" applyProtection="1">
      <alignment horizontal="left"/>
    </xf>
    <xf numFmtId="0" fontId="2" fillId="0" borderId="11" xfId="0" quotePrefix="1" applyFont="1" applyFill="1" applyBorder="1" applyAlignment="1" applyProtection="1">
      <alignment horizontal="center" vertical="top"/>
      <protection locked="0"/>
    </xf>
    <xf numFmtId="0" fontId="1" fillId="0" borderId="0" xfId="0" applyFont="1" applyBorder="1" applyAlignment="1" applyProtection="1">
      <alignment horizontal="right"/>
    </xf>
    <xf numFmtId="0" fontId="1" fillId="0" borderId="0" xfId="0" applyFont="1" applyAlignment="1" applyProtection="1">
      <alignment horizontal="left"/>
    </xf>
    <xf numFmtId="0" fontId="1" fillId="0" borderId="0" xfId="0" applyFont="1" applyBorder="1" applyAlignment="1" applyProtection="1">
      <alignment horizontal="left"/>
    </xf>
    <xf numFmtId="0" fontId="1" fillId="0" borderId="0" xfId="0" applyFont="1" applyAlignment="1" applyProtection="1">
      <alignment horizontal="centerContinuous"/>
    </xf>
    <xf numFmtId="0" fontId="0" fillId="0" borderId="12" xfId="0" applyBorder="1"/>
    <xf numFmtId="0" fontId="8" fillId="0" borderId="0" xfId="0" applyFont="1" applyBorder="1" applyAlignment="1" applyProtection="1">
      <alignment horizontal="center"/>
    </xf>
    <xf numFmtId="0" fontId="3" fillId="0" borderId="0" xfId="0" applyFont="1" applyProtection="1"/>
    <xf numFmtId="165" fontId="3" fillId="0" borderId="0" xfId="0" applyNumberFormat="1" applyFont="1" applyProtection="1"/>
    <xf numFmtId="0" fontId="14" fillId="0" borderId="2" xfId="0" applyFont="1" applyBorder="1" applyAlignment="1" applyProtection="1">
      <alignment horizontal="center"/>
      <protection hidden="1"/>
    </xf>
    <xf numFmtId="0" fontId="14" fillId="0" borderId="13" xfId="0" applyFont="1" applyBorder="1" applyAlignment="1">
      <alignment horizontal="center"/>
    </xf>
    <xf numFmtId="0" fontId="15" fillId="0" borderId="3" xfId="0" applyFont="1" applyBorder="1"/>
    <xf numFmtId="0" fontId="14" fillId="0" borderId="3" xfId="0" applyFont="1" applyBorder="1" applyAlignment="1">
      <alignment horizontal="center"/>
    </xf>
    <xf numFmtId="167" fontId="14" fillId="0" borderId="3" xfId="0" applyNumberFormat="1" applyFont="1" applyBorder="1" applyAlignment="1">
      <alignment horizontal="center"/>
    </xf>
    <xf numFmtId="0" fontId="0" fillId="0" borderId="14" xfId="0" applyBorder="1"/>
    <xf numFmtId="0" fontId="14" fillId="0" borderId="7" xfId="0" applyFont="1" applyBorder="1" applyAlignment="1" applyProtection="1">
      <alignment horizontal="center"/>
      <protection hidden="1"/>
    </xf>
    <xf numFmtId="0" fontId="14" fillId="0" borderId="7" xfId="0" applyFont="1" applyBorder="1" applyAlignment="1">
      <alignment horizontal="center"/>
    </xf>
    <xf numFmtId="0" fontId="16" fillId="3" borderId="15" xfId="0" applyFont="1" applyFill="1" applyBorder="1" applyAlignment="1">
      <alignment horizontal="center"/>
    </xf>
    <xf numFmtId="167" fontId="16" fillId="3" borderId="7" xfId="0" applyNumberFormat="1" applyFont="1" applyFill="1" applyBorder="1" applyAlignment="1">
      <alignment horizontal="center"/>
    </xf>
    <xf numFmtId="0" fontId="16" fillId="3" borderId="16" xfId="0" applyFont="1" applyFill="1" applyBorder="1" applyAlignment="1">
      <alignment horizontal="center"/>
    </xf>
    <xf numFmtId="0" fontId="16" fillId="3" borderId="7" xfId="0" applyFont="1" applyFill="1" applyBorder="1" applyAlignment="1">
      <alignment horizontal="center"/>
    </xf>
    <xf numFmtId="0" fontId="16" fillId="3" borderId="17" xfId="0" applyFont="1" applyFill="1" applyBorder="1" applyAlignment="1">
      <alignment horizontal="left"/>
    </xf>
    <xf numFmtId="0" fontId="10" fillId="0" borderId="18" xfId="0" applyFont="1" applyFill="1" applyBorder="1" applyAlignment="1" applyProtection="1">
      <alignment horizontal="center"/>
      <protection hidden="1"/>
    </xf>
    <xf numFmtId="0" fontId="10" fillId="2" borderId="19" xfId="0" applyFont="1" applyFill="1" applyBorder="1" applyAlignment="1" applyProtection="1">
      <alignment horizontal="center"/>
      <protection locked="0"/>
    </xf>
    <xf numFmtId="167" fontId="10" fillId="2" borderId="19" xfId="0" applyNumberFormat="1" applyFont="1" applyFill="1" applyBorder="1" applyAlignment="1" applyProtection="1">
      <alignment horizontal="center"/>
      <protection locked="0"/>
    </xf>
    <xf numFmtId="2" fontId="10" fillId="2" borderId="19" xfId="0" applyNumberFormat="1" applyFont="1" applyFill="1" applyBorder="1" applyAlignment="1" applyProtection="1">
      <alignment horizontal="center"/>
      <protection locked="0"/>
    </xf>
    <xf numFmtId="2" fontId="10" fillId="2" borderId="20" xfId="0" applyNumberFormat="1" applyFont="1" applyFill="1" applyBorder="1" applyAlignment="1" applyProtection="1">
      <alignment horizontal="left"/>
      <protection locked="0"/>
    </xf>
    <xf numFmtId="0" fontId="10" fillId="0" borderId="21" xfId="0" applyFont="1" applyFill="1" applyBorder="1" applyAlignment="1" applyProtection="1">
      <alignment horizontal="center"/>
      <protection hidden="1"/>
    </xf>
    <xf numFmtId="14" fontId="10" fillId="2" borderId="22" xfId="0" applyNumberFormat="1" applyFont="1" applyFill="1" applyBorder="1" applyAlignment="1" applyProtection="1">
      <alignment horizontal="center"/>
      <protection locked="0"/>
    </xf>
    <xf numFmtId="0" fontId="10" fillId="2" borderId="22" xfId="0" applyFont="1" applyFill="1" applyBorder="1" applyAlignment="1" applyProtection="1">
      <alignment horizontal="center"/>
      <protection locked="0"/>
    </xf>
    <xf numFmtId="167" fontId="10" fillId="2" borderId="22" xfId="0" applyNumberFormat="1" applyFont="1" applyFill="1" applyBorder="1" applyAlignment="1" applyProtection="1">
      <alignment horizontal="center"/>
      <protection locked="0"/>
    </xf>
    <xf numFmtId="2" fontId="10" fillId="2" borderId="22" xfId="0" applyNumberFormat="1" applyFont="1" applyFill="1" applyBorder="1" applyAlignment="1" applyProtection="1">
      <alignment horizontal="center"/>
      <protection locked="0"/>
    </xf>
    <xf numFmtId="0" fontId="10" fillId="2" borderId="23" xfId="0" applyFont="1" applyFill="1" applyBorder="1" applyAlignment="1" applyProtection="1">
      <alignment horizontal="left"/>
      <protection locked="0"/>
    </xf>
    <xf numFmtId="0" fontId="17" fillId="0" borderId="0" xfId="0" applyFont="1" applyProtection="1">
      <protection hidden="1"/>
    </xf>
    <xf numFmtId="167" fontId="0" fillId="0" borderId="0" xfId="0" applyNumberFormat="1"/>
    <xf numFmtId="165" fontId="0" fillId="0" borderId="0" xfId="0" applyNumberFormat="1" applyProtection="1"/>
    <xf numFmtId="0" fontId="8" fillId="0" borderId="24" xfId="0" applyFont="1" applyBorder="1" applyAlignment="1" applyProtection="1">
      <alignment horizontal="center"/>
      <protection hidden="1"/>
    </xf>
    <xf numFmtId="0" fontId="8" fillId="0" borderId="16" xfId="0" applyFont="1" applyBorder="1" applyAlignment="1" applyProtection="1">
      <alignment horizontal="center"/>
      <protection hidden="1"/>
    </xf>
    <xf numFmtId="0" fontId="3" fillId="0" borderId="16" xfId="0" applyFont="1" applyBorder="1" applyProtection="1">
      <protection hidden="1"/>
    </xf>
    <xf numFmtId="165" fontId="8" fillId="0" borderId="16" xfId="0" applyNumberFormat="1" applyFont="1" applyBorder="1" applyAlignment="1" applyProtection="1">
      <alignment horizontal="center"/>
      <protection hidden="1"/>
    </xf>
    <xf numFmtId="0" fontId="8" fillId="0" borderId="25" xfId="0" applyFont="1" applyBorder="1" applyAlignment="1" applyProtection="1">
      <alignment horizontal="center"/>
      <protection hidden="1"/>
    </xf>
    <xf numFmtId="0" fontId="3" fillId="0" borderId="26" xfId="0" applyFont="1" applyBorder="1" applyProtection="1">
      <protection hidden="1"/>
    </xf>
    <xf numFmtId="0" fontId="8" fillId="0" borderId="25" xfId="0" applyFont="1" applyBorder="1" applyProtection="1">
      <protection hidden="1"/>
    </xf>
    <xf numFmtId="0" fontId="8" fillId="0" borderId="26" xfId="0" applyFont="1" applyBorder="1"/>
    <xf numFmtId="0" fontId="3" fillId="0" borderId="0" xfId="0" applyNumberFormat="1" applyFont="1" applyProtection="1">
      <protection locked="0"/>
    </xf>
    <xf numFmtId="0" fontId="6" fillId="0" borderId="0" xfId="0" applyNumberFormat="1" applyFont="1" applyProtection="1">
      <protection locked="0"/>
    </xf>
    <xf numFmtId="0" fontId="6" fillId="0" borderId="0" xfId="0" applyFont="1"/>
    <xf numFmtId="0" fontId="1" fillId="3" borderId="27" xfId="0" applyFont="1" applyFill="1" applyBorder="1" applyAlignment="1" applyProtection="1">
      <alignment horizontal="center"/>
      <protection hidden="1"/>
    </xf>
    <xf numFmtId="0" fontId="1" fillId="3" borderId="28" xfId="0" applyFont="1" applyFill="1" applyBorder="1" applyAlignment="1" applyProtection="1">
      <alignment horizontal="center"/>
      <protection hidden="1"/>
    </xf>
    <xf numFmtId="0" fontId="1" fillId="3" borderId="29" xfId="0" applyFont="1" applyFill="1" applyBorder="1" applyAlignment="1" applyProtection="1">
      <alignment horizontal="center"/>
      <protection hidden="1"/>
    </xf>
    <xf numFmtId="0" fontId="1" fillId="3" borderId="30" xfId="0" applyFont="1" applyFill="1" applyBorder="1" applyAlignment="1" applyProtection="1">
      <alignment horizontal="center"/>
      <protection hidden="1"/>
    </xf>
    <xf numFmtId="0" fontId="1" fillId="3" borderId="28" xfId="0" applyFont="1" applyFill="1" applyBorder="1" applyAlignment="1">
      <alignment horizontal="center"/>
    </xf>
    <xf numFmtId="0" fontId="6" fillId="0" borderId="0" xfId="0" applyFont="1" applyAlignment="1">
      <alignment horizontal="center"/>
    </xf>
    <xf numFmtId="0" fontId="0" fillId="0" borderId="0" xfId="0" applyAlignment="1" applyProtection="1">
      <alignment horizontal="center"/>
    </xf>
    <xf numFmtId="0" fontId="2" fillId="0" borderId="22" xfId="0" applyNumberFormat="1" applyFont="1" applyBorder="1" applyAlignment="1" applyProtection="1">
      <alignment horizontal="center"/>
      <protection hidden="1"/>
    </xf>
    <xf numFmtId="14" fontId="2" fillId="0" borderId="22" xfId="0" applyNumberFormat="1" applyFont="1" applyBorder="1" applyAlignment="1" applyProtection="1">
      <alignment horizontal="center"/>
      <protection hidden="1"/>
    </xf>
    <xf numFmtId="0" fontId="2" fillId="0" borderId="22" xfId="0" applyFont="1" applyBorder="1" applyAlignment="1" applyProtection="1">
      <alignment horizontal="center"/>
      <protection hidden="1"/>
    </xf>
    <xf numFmtId="167" fontId="2" fillId="0" borderId="22" xfId="0" applyNumberFormat="1"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 fillId="2" borderId="22" xfId="0" applyFont="1" applyFill="1" applyBorder="1" applyAlignment="1" applyProtection="1">
      <alignment horizontal="center"/>
      <protection locked="0"/>
    </xf>
    <xf numFmtId="0" fontId="6" fillId="4" borderId="0" xfId="0" applyNumberFormat="1" applyFont="1" applyFill="1" applyAlignment="1" applyProtection="1">
      <alignment horizontal="center"/>
      <protection locked="0"/>
    </xf>
    <xf numFmtId="0" fontId="18" fillId="0" borderId="0" xfId="0" applyFont="1" applyProtection="1"/>
    <xf numFmtId="1" fontId="0" fillId="0" borderId="0" xfId="0" applyNumberFormat="1" applyProtection="1"/>
    <xf numFmtId="0" fontId="6" fillId="0" borderId="0" xfId="0" applyFont="1" applyProtection="1">
      <protection hidden="1"/>
    </xf>
    <xf numFmtId="0" fontId="6" fillId="5" borderId="0" xfId="0" applyNumberFormat="1" applyFont="1" applyFill="1" applyAlignment="1" applyProtection="1">
      <alignment horizontal="center"/>
      <protection locked="0"/>
    </xf>
    <xf numFmtId="0" fontId="6" fillId="0" borderId="0" xfId="0" applyFont="1" applyBorder="1" applyProtection="1"/>
    <xf numFmtId="0" fontId="0" fillId="0" borderId="0" xfId="0" applyBorder="1" applyProtection="1"/>
    <xf numFmtId="0" fontId="6" fillId="0" borderId="0" xfId="0" applyFont="1" applyBorder="1" applyProtection="1">
      <protection hidden="1"/>
    </xf>
    <xf numFmtId="0" fontId="19" fillId="0" borderId="25" xfId="0" applyFont="1" applyBorder="1" applyAlignment="1" applyProtection="1">
      <alignment horizontal="left"/>
      <protection hidden="1"/>
    </xf>
    <xf numFmtId="0" fontId="19" fillId="0" borderId="33" xfId="0" applyFont="1" applyBorder="1" applyAlignment="1" applyProtection="1">
      <alignment horizontal="left"/>
      <protection hidden="1"/>
    </xf>
    <xf numFmtId="0" fontId="19" fillId="0" borderId="16" xfId="0" applyFont="1" applyBorder="1" applyProtection="1">
      <protection hidden="1"/>
    </xf>
    <xf numFmtId="0" fontId="0" fillId="0" borderId="0" xfId="0" applyAlignment="1" applyProtection="1">
      <alignment horizontal="left"/>
      <protection hidden="1"/>
    </xf>
    <xf numFmtId="0" fontId="0" fillId="0" borderId="0" xfId="0" applyProtection="1">
      <protection hidden="1"/>
    </xf>
    <xf numFmtId="0" fontId="22" fillId="0" borderId="34" xfId="0" applyFont="1" applyBorder="1" applyAlignment="1" applyProtection="1">
      <alignment horizontal="left"/>
      <protection hidden="1"/>
    </xf>
    <xf numFmtId="0" fontId="22" fillId="0" borderId="0" xfId="0" applyFont="1" applyFill="1" applyBorder="1" applyAlignment="1" applyProtection="1">
      <alignment horizontal="left"/>
      <protection hidden="1"/>
    </xf>
    <xf numFmtId="0" fontId="22" fillId="0" borderId="0" xfId="0" applyFont="1" applyBorder="1" applyAlignment="1" applyProtection="1">
      <alignment horizontal="left"/>
      <protection hidden="1"/>
    </xf>
    <xf numFmtId="0" fontId="23" fillId="0" borderId="15" xfId="0" applyFont="1" applyBorder="1" applyAlignment="1" applyProtection="1">
      <alignment horizontal="left"/>
      <protection hidden="1"/>
    </xf>
    <xf numFmtId="0" fontId="22" fillId="0" borderId="34" xfId="0" applyFont="1" applyBorder="1" applyAlignment="1" applyProtection="1">
      <alignment horizontal="right"/>
      <protection hidden="1"/>
    </xf>
    <xf numFmtId="0" fontId="22" fillId="0" borderId="1" xfId="0" applyFont="1" applyFill="1" applyBorder="1" applyAlignment="1" applyProtection="1">
      <alignment horizontal="left"/>
      <protection hidden="1"/>
    </xf>
    <xf numFmtId="0" fontId="23" fillId="0" borderId="0" xfId="0" applyFont="1" applyBorder="1" applyProtection="1">
      <protection hidden="1"/>
    </xf>
    <xf numFmtId="0" fontId="22" fillId="0" borderId="0" xfId="0" applyFont="1" applyBorder="1" applyAlignment="1" applyProtection="1">
      <alignment horizontal="right"/>
      <protection hidden="1"/>
    </xf>
    <xf numFmtId="0" fontId="22" fillId="0" borderId="34" xfId="0" applyFont="1" applyFill="1" applyBorder="1" applyAlignment="1" applyProtection="1">
      <alignment horizontal="right"/>
      <protection hidden="1"/>
    </xf>
    <xf numFmtId="0" fontId="22" fillId="0" borderId="0" xfId="0" applyFont="1" applyFill="1" applyBorder="1" applyAlignment="1" applyProtection="1">
      <alignment horizontal="right"/>
      <protection hidden="1"/>
    </xf>
    <xf numFmtId="0" fontId="23" fillId="0" borderId="15" xfId="0" applyFont="1" applyFill="1" applyBorder="1" applyAlignment="1" applyProtection="1">
      <alignment horizontal="left"/>
      <protection hidden="1"/>
    </xf>
    <xf numFmtId="0" fontId="0" fillId="0" borderId="34" xfId="0" applyBorder="1" applyProtection="1">
      <protection hidden="1"/>
    </xf>
    <xf numFmtId="0" fontId="0" fillId="0" borderId="0" xfId="0" applyBorder="1" applyProtection="1">
      <protection hidden="1"/>
    </xf>
    <xf numFmtId="0" fontId="22" fillId="0" borderId="15" xfId="0" applyFont="1" applyFill="1" applyBorder="1" applyAlignment="1" applyProtection="1">
      <alignment horizontal="left"/>
      <protection hidden="1"/>
    </xf>
    <xf numFmtId="0" fontId="23" fillId="0" borderId="15" xfId="0" applyFont="1" applyFill="1" applyBorder="1" applyProtection="1">
      <protection hidden="1"/>
    </xf>
    <xf numFmtId="0" fontId="22" fillId="0" borderId="15" xfId="0" applyFont="1" applyFill="1" applyBorder="1" applyAlignment="1" applyProtection="1">
      <alignment horizontal="right"/>
      <protection hidden="1"/>
    </xf>
    <xf numFmtId="0" fontId="22" fillId="0" borderId="0" xfId="0" applyFont="1" applyFill="1" applyBorder="1" applyAlignment="1" applyProtection="1">
      <alignment horizontal="center"/>
      <protection hidden="1"/>
    </xf>
    <xf numFmtId="0" fontId="22" fillId="0" borderId="15" xfId="0" applyFont="1" applyFill="1" applyBorder="1" applyAlignment="1" applyProtection="1">
      <alignment horizontal="center"/>
      <protection hidden="1"/>
    </xf>
    <xf numFmtId="0" fontId="23" fillId="0" borderId="34" xfId="0" applyFont="1" applyBorder="1" applyProtection="1">
      <protection hidden="1"/>
    </xf>
    <xf numFmtId="0" fontId="23" fillId="0" borderId="0" xfId="0" applyFont="1" applyFill="1" applyBorder="1" applyProtection="1">
      <protection hidden="1"/>
    </xf>
    <xf numFmtId="0" fontId="23" fillId="0" borderId="1" xfId="0" applyFont="1" applyFill="1" applyBorder="1" applyProtection="1">
      <protection hidden="1"/>
    </xf>
    <xf numFmtId="0" fontId="23" fillId="0" borderId="32" xfId="0" applyFont="1" applyBorder="1" applyProtection="1">
      <protection hidden="1"/>
    </xf>
    <xf numFmtId="0" fontId="23" fillId="0" borderId="8" xfId="0" applyFont="1" applyFill="1" applyBorder="1" applyProtection="1">
      <protection hidden="1"/>
    </xf>
    <xf numFmtId="0" fontId="24" fillId="0" borderId="8" xfId="0" applyFont="1" applyFill="1" applyBorder="1" applyProtection="1">
      <protection hidden="1"/>
    </xf>
    <xf numFmtId="0" fontId="23" fillId="0" borderId="35" xfId="0" applyFont="1" applyFill="1" applyBorder="1" applyProtection="1">
      <protection hidden="1"/>
    </xf>
    <xf numFmtId="165" fontId="22" fillId="0" borderId="25" xfId="0" applyNumberFormat="1" applyFont="1" applyBorder="1" applyAlignment="1" applyProtection="1">
      <alignment horizontal="right"/>
      <protection hidden="1"/>
    </xf>
    <xf numFmtId="165" fontId="22" fillId="0" borderId="33" xfId="0" applyNumberFormat="1" applyFont="1" applyFill="1" applyBorder="1" applyAlignment="1" applyProtection="1">
      <alignment horizontal="right"/>
      <protection hidden="1"/>
    </xf>
    <xf numFmtId="0" fontId="23" fillId="0" borderId="33" xfId="0" applyFont="1" applyFill="1" applyBorder="1" applyProtection="1">
      <protection hidden="1"/>
    </xf>
    <xf numFmtId="0" fontId="25" fillId="0" borderId="0" xfId="0" applyFont="1" applyFill="1" applyBorder="1" applyAlignment="1" applyProtection="1">
      <alignment horizontal="right"/>
      <protection hidden="1"/>
    </xf>
    <xf numFmtId="165" fontId="9" fillId="3" borderId="0" xfId="0" applyNumberFormat="1" applyFont="1" applyFill="1" applyBorder="1" applyAlignment="1" applyProtection="1">
      <alignment horizontal="right"/>
      <protection hidden="1"/>
    </xf>
    <xf numFmtId="165" fontId="22" fillId="0" borderId="34" xfId="0" applyNumberFormat="1" applyFont="1" applyBorder="1" applyAlignment="1" applyProtection="1">
      <alignment horizontal="right"/>
      <protection hidden="1"/>
    </xf>
    <xf numFmtId="165" fontId="22" fillId="0" borderId="0" xfId="0" applyNumberFormat="1" applyFont="1" applyBorder="1" applyAlignment="1" applyProtection="1">
      <alignment horizontal="right"/>
      <protection hidden="1"/>
    </xf>
    <xf numFmtId="2" fontId="22" fillId="0" borderId="8" xfId="0" applyNumberFormat="1" applyFont="1" applyFill="1" applyBorder="1" applyAlignment="1" applyProtection="1">
      <alignment horizontal="center"/>
      <protection hidden="1"/>
    </xf>
    <xf numFmtId="0" fontId="23" fillId="0" borderId="15" xfId="0" applyFont="1" applyBorder="1" applyProtection="1">
      <protection hidden="1"/>
    </xf>
    <xf numFmtId="1" fontId="22" fillId="0" borderId="8" xfId="0" applyNumberFormat="1" applyFont="1" applyFill="1" applyBorder="1" applyAlignment="1" applyProtection="1">
      <alignment horizontal="center"/>
      <protection hidden="1"/>
    </xf>
    <xf numFmtId="165" fontId="25" fillId="0" borderId="0" xfId="0" applyNumberFormat="1" applyFont="1" applyFill="1" applyBorder="1" applyAlignment="1" applyProtection="1">
      <alignment horizontal="center"/>
      <protection hidden="1"/>
    </xf>
    <xf numFmtId="0" fontId="26" fillId="0" borderId="0" xfId="0" applyFont="1" applyAlignment="1" applyProtection="1">
      <alignment horizontal="centerContinuous"/>
      <protection hidden="1"/>
    </xf>
    <xf numFmtId="0" fontId="25" fillId="0" borderId="0" xfId="0" applyFont="1" applyBorder="1" applyAlignment="1" applyProtection="1">
      <alignment horizontal="right" vertical="center"/>
      <protection hidden="1"/>
    </xf>
    <xf numFmtId="1" fontId="22" fillId="0" borderId="1" xfId="0" applyNumberFormat="1" applyFont="1" applyFill="1" applyBorder="1" applyAlignment="1" applyProtection="1">
      <alignment horizontal="center"/>
      <protection hidden="1"/>
    </xf>
    <xf numFmtId="0" fontId="4" fillId="0" borderId="0" xfId="0" applyFont="1" applyAlignment="1" applyProtection="1">
      <alignment horizontal="centerContinuous"/>
      <protection hidden="1"/>
    </xf>
    <xf numFmtId="0" fontId="23" fillId="0" borderId="34" xfId="0" applyFont="1" applyBorder="1" applyAlignment="1" applyProtection="1">
      <protection hidden="1"/>
    </xf>
    <xf numFmtId="0" fontId="23" fillId="0" borderId="0" xfId="0" applyFont="1" applyBorder="1" applyAlignment="1" applyProtection="1">
      <protection hidden="1"/>
    </xf>
    <xf numFmtId="0" fontId="23" fillId="0" borderId="0" xfId="0" applyFont="1" applyProtection="1">
      <protection hidden="1"/>
    </xf>
    <xf numFmtId="165" fontId="22" fillId="0" borderId="0" xfId="0" applyNumberFormat="1" applyFont="1" applyFill="1" applyBorder="1" applyAlignment="1" applyProtection="1">
      <alignment horizontal="right"/>
      <protection hidden="1"/>
    </xf>
    <xf numFmtId="168" fontId="22" fillId="0" borderId="8" xfId="0" applyNumberFormat="1" applyFont="1" applyFill="1" applyBorder="1" applyAlignment="1" applyProtection="1">
      <alignment horizontal="center"/>
      <protection hidden="1"/>
    </xf>
    <xf numFmtId="0" fontId="22" fillId="0" borderId="0" xfId="0" applyFont="1" applyBorder="1" applyAlignment="1" applyProtection="1">
      <protection hidden="1"/>
    </xf>
    <xf numFmtId="0" fontId="23" fillId="0" borderId="36" xfId="0" applyFont="1" applyBorder="1" applyProtection="1">
      <protection hidden="1"/>
    </xf>
    <xf numFmtId="0" fontId="19" fillId="0" borderId="1" xfId="0" applyFont="1" applyBorder="1" applyProtection="1">
      <protection hidden="1"/>
    </xf>
    <xf numFmtId="0" fontId="19" fillId="0" borderId="37" xfId="0" applyFont="1" applyBorder="1" applyProtection="1">
      <protection hidden="1"/>
    </xf>
    <xf numFmtId="0" fontId="19" fillId="0" borderId="0" xfId="0" applyFont="1" applyBorder="1" applyProtection="1">
      <protection hidden="1"/>
    </xf>
    <xf numFmtId="0" fontId="19" fillId="0" borderId="0" xfId="0" applyFont="1" applyProtection="1">
      <protection hidden="1"/>
    </xf>
    <xf numFmtId="0" fontId="2" fillId="0" borderId="1" xfId="0" applyFont="1" applyFill="1" applyBorder="1" applyAlignment="1" applyProtection="1">
      <alignment horizontal="left"/>
    </xf>
    <xf numFmtId="0" fontId="2" fillId="0" borderId="0" xfId="0" applyFont="1" applyFill="1" applyAlignment="1" applyProtection="1">
      <alignment horizontal="left"/>
      <protection locked="0"/>
    </xf>
    <xf numFmtId="0" fontId="0" fillId="0" borderId="0" xfId="0" applyProtection="1">
      <protection locked="0"/>
    </xf>
    <xf numFmtId="0" fontId="6" fillId="0" borderId="0" xfId="0" applyFont="1" applyProtection="1">
      <protection locked="0"/>
    </xf>
    <xf numFmtId="0" fontId="7" fillId="0" borderId="0" xfId="0" applyFont="1" applyProtection="1">
      <protection locked="0"/>
    </xf>
    <xf numFmtId="0" fontId="3" fillId="0" borderId="0" xfId="0" applyFont="1" applyAlignment="1" applyProtection="1">
      <alignment horizontal="left"/>
      <protection locked="0"/>
    </xf>
    <xf numFmtId="0" fontId="3" fillId="0" borderId="0" xfId="0" applyFont="1" applyFill="1" applyAlignment="1" applyProtection="1">
      <alignment horizontal="left"/>
      <protection locked="0"/>
    </xf>
    <xf numFmtId="0" fontId="2" fillId="0" borderId="0" xfId="0" applyFont="1" applyFill="1" applyBorder="1" applyAlignment="1" applyProtection="1">
      <alignment horizontal="left"/>
      <protection locked="0"/>
    </xf>
    <xf numFmtId="0" fontId="2" fillId="0" borderId="0" xfId="0" applyFont="1" applyBorder="1" applyAlignment="1" applyProtection="1">
      <alignment horizontal="left"/>
      <protection locked="0"/>
    </xf>
    <xf numFmtId="0" fontId="0" fillId="0" borderId="0" xfId="0" applyAlignment="1" applyProtection="1">
      <alignment horizontal="left" vertical="top"/>
      <protection locked="0"/>
    </xf>
    <xf numFmtId="0" fontId="14" fillId="0" borderId="4" xfId="0" applyFont="1" applyBorder="1" applyAlignment="1" applyProtection="1">
      <alignment horizontal="center"/>
      <protection hidden="1"/>
    </xf>
    <xf numFmtId="14" fontId="10" fillId="0" borderId="19" xfId="0" applyNumberFormat="1" applyFont="1" applyFill="1" applyBorder="1" applyAlignment="1" applyProtection="1">
      <alignment horizontal="center"/>
      <protection locked="0"/>
    </xf>
    <xf numFmtId="14" fontId="10" fillId="0" borderId="20" xfId="0" applyNumberFormat="1" applyFont="1" applyFill="1" applyBorder="1" applyAlignment="1" applyProtection="1">
      <alignment horizontal="center"/>
      <protection locked="0"/>
    </xf>
    <xf numFmtId="14" fontId="10" fillId="0" borderId="22" xfId="0" applyNumberFormat="1" applyFont="1" applyFill="1" applyBorder="1" applyAlignment="1" applyProtection="1">
      <alignment horizontal="center"/>
      <protection locked="0"/>
    </xf>
    <xf numFmtId="14" fontId="10" fillId="0" borderId="23" xfId="0" applyNumberFormat="1" applyFont="1" applyFill="1" applyBorder="1" applyAlignment="1" applyProtection="1">
      <alignment horizontal="center"/>
      <protection locked="0"/>
    </xf>
    <xf numFmtId="0" fontId="4" fillId="2" borderId="6" xfId="0" applyFont="1" applyFill="1" applyBorder="1" applyAlignment="1" applyProtection="1">
      <alignment horizontal="left"/>
      <protection locked="0"/>
    </xf>
    <xf numFmtId="0" fontId="0" fillId="2" borderId="7" xfId="0" applyFill="1" applyBorder="1" applyProtection="1">
      <protection locked="0"/>
    </xf>
    <xf numFmtId="2" fontId="6" fillId="5" borderId="0" xfId="0" applyNumberFormat="1" applyFont="1" applyFill="1" applyAlignment="1" applyProtection="1">
      <alignment horizontal="center"/>
      <protection locked="0"/>
    </xf>
    <xf numFmtId="0" fontId="10" fillId="6" borderId="21" xfId="0" applyFont="1" applyFill="1" applyBorder="1" applyAlignment="1" applyProtection="1">
      <alignment horizontal="center"/>
      <protection hidden="1"/>
    </xf>
    <xf numFmtId="169" fontId="10" fillId="2" borderId="19" xfId="0" applyNumberFormat="1" applyFont="1" applyFill="1" applyBorder="1" applyAlignment="1" applyProtection="1">
      <alignment horizontal="center"/>
      <protection locked="0"/>
    </xf>
    <xf numFmtId="169" fontId="10" fillId="2" borderId="22" xfId="0" applyNumberFormat="1" applyFont="1" applyFill="1" applyBorder="1" applyAlignment="1" applyProtection="1">
      <alignment horizontal="center"/>
      <protection locked="0"/>
    </xf>
    <xf numFmtId="0" fontId="2" fillId="2" borderId="0" xfId="0" applyFont="1" applyFill="1" applyBorder="1" applyAlignment="1" applyProtection="1">
      <alignment horizontal="left" vertical="top" wrapText="1"/>
      <protection locked="0"/>
    </xf>
    <xf numFmtId="0" fontId="32" fillId="0" borderId="24" xfId="0" applyFont="1" applyBorder="1" applyAlignment="1" applyProtection="1">
      <alignment horizontal="center" vertical="top"/>
      <protection hidden="1"/>
    </xf>
    <xf numFmtId="1" fontId="2" fillId="2" borderId="1" xfId="0" applyNumberFormat="1" applyFont="1" applyFill="1" applyBorder="1" applyAlignment="1" applyProtection="1">
      <alignment horizontal="left"/>
      <protection locked="0"/>
    </xf>
    <xf numFmtId="0" fontId="22" fillId="0" borderId="0" xfId="0" applyFont="1" applyFill="1" applyBorder="1" applyAlignment="1" applyProtection="1">
      <alignment horizontal="left"/>
      <protection hidden="1"/>
    </xf>
    <xf numFmtId="0" fontId="2" fillId="0" borderId="0" xfId="0" applyFont="1" applyFill="1" applyBorder="1" applyAlignment="1" applyProtection="1">
      <alignment horizontal="left" vertical="top" wrapText="1"/>
      <protection locked="0"/>
    </xf>
    <xf numFmtId="0" fontId="14" fillId="0" borderId="38" xfId="0" applyFont="1" applyBorder="1" applyAlignment="1">
      <alignment horizontal="center"/>
    </xf>
    <xf numFmtId="0" fontId="14" fillId="0" borderId="39" xfId="0" applyFont="1" applyBorder="1" applyAlignment="1">
      <alignment horizontal="center"/>
    </xf>
    <xf numFmtId="0" fontId="14" fillId="0" borderId="40" xfId="0" applyFont="1" applyBorder="1" applyAlignment="1">
      <alignment horizontal="center"/>
    </xf>
    <xf numFmtId="0" fontId="12" fillId="0" borderId="41" xfId="0" applyFont="1" applyBorder="1" applyAlignment="1" applyProtection="1">
      <alignment horizontal="center" vertical="center" wrapText="1"/>
      <protection hidden="1"/>
    </xf>
    <xf numFmtId="0" fontId="13" fillId="0" borderId="41" xfId="0" applyFont="1" applyBorder="1" applyAlignment="1" applyProtection="1">
      <alignment horizontal="center" vertical="center" wrapText="1"/>
      <protection hidden="1"/>
    </xf>
    <xf numFmtId="0" fontId="6" fillId="0" borderId="0" xfId="0" applyFont="1" applyAlignment="1">
      <alignment horizontal="center"/>
    </xf>
    <xf numFmtId="0" fontId="14" fillId="0" borderId="42" xfId="0" applyFont="1" applyBorder="1" applyAlignment="1" applyProtection="1">
      <alignment horizontal="center" vertical="center"/>
      <protection hidden="1"/>
    </xf>
    <xf numFmtId="0" fontId="14" fillId="0" borderId="43" xfId="0" applyFont="1" applyBorder="1" applyAlignment="1" applyProtection="1">
      <alignment horizontal="center" vertical="center"/>
      <protection hidden="1"/>
    </xf>
    <xf numFmtId="0" fontId="14" fillId="0" borderId="44" xfId="0" applyFont="1" applyBorder="1" applyAlignment="1" applyProtection="1">
      <alignment horizontal="center" vertical="center"/>
      <protection hidden="1"/>
    </xf>
    <xf numFmtId="0" fontId="22" fillId="0" borderId="0" xfId="0" applyFont="1" applyFill="1" applyBorder="1" applyAlignment="1" applyProtection="1">
      <alignment horizontal="left" vertical="top" wrapText="1"/>
      <protection hidden="1"/>
    </xf>
    <xf numFmtId="0" fontId="22" fillId="0" borderId="1" xfId="0" applyFont="1" applyFill="1" applyBorder="1" applyAlignment="1" applyProtection="1">
      <alignment horizontal="left" vertical="top" wrapText="1"/>
      <protection hidden="1"/>
    </xf>
    <xf numFmtId="0" fontId="20" fillId="0" borderId="34" xfId="0" applyFont="1" applyBorder="1" applyAlignment="1" applyProtection="1">
      <alignment horizontal="center"/>
      <protection hidden="1"/>
    </xf>
    <xf numFmtId="0" fontId="20" fillId="0" borderId="0" xfId="0" applyFont="1" applyBorder="1" applyAlignment="1" applyProtection="1">
      <alignment horizontal="center"/>
      <protection hidden="1"/>
    </xf>
    <xf numFmtId="0" fontId="20" fillId="0" borderId="15" xfId="0" applyFont="1" applyBorder="1" applyAlignment="1" applyProtection="1">
      <alignment horizontal="center"/>
      <protection hidden="1"/>
    </xf>
    <xf numFmtId="0" fontId="22" fillId="0" borderId="0" xfId="0" applyFont="1" applyFill="1" applyBorder="1" applyAlignment="1" applyProtection="1">
      <alignment horizontal="left"/>
      <protection hidden="1"/>
    </xf>
    <xf numFmtId="0" fontId="22" fillId="0" borderId="8" xfId="0" applyFont="1" applyFill="1" applyBorder="1" applyAlignment="1" applyProtection="1">
      <alignment horizontal="left"/>
      <protection hidden="1"/>
    </xf>
    <xf numFmtId="0" fontId="22" fillId="0" borderId="35" xfId="0" applyFont="1" applyFill="1" applyBorder="1" applyAlignment="1" applyProtection="1">
      <alignment horizontal="left"/>
      <protection hidden="1"/>
    </xf>
    <xf numFmtId="0" fontId="21" fillId="0" borderId="34" xfId="0" applyFont="1" applyBorder="1" applyAlignment="1" applyProtection="1">
      <alignment horizontal="center"/>
      <protection hidden="1"/>
    </xf>
    <xf numFmtId="0" fontId="21" fillId="0" borderId="0" xfId="0" applyFont="1" applyBorder="1" applyAlignment="1" applyProtection="1">
      <alignment horizontal="center"/>
      <protection hidden="1"/>
    </xf>
    <xf numFmtId="0" fontId="21" fillId="0" borderId="15" xfId="0" applyFont="1" applyBorder="1" applyAlignment="1" applyProtection="1">
      <alignment horizontal="center"/>
      <protection hidden="1"/>
    </xf>
    <xf numFmtId="0" fontId="22" fillId="0" borderId="1" xfId="0" applyFont="1" applyFill="1" applyBorder="1" applyAlignment="1" applyProtection="1">
      <alignment horizontal="left"/>
      <protection hidden="1"/>
    </xf>
    <xf numFmtId="0" fontId="22" fillId="0" borderId="37" xfId="0" applyFont="1" applyFill="1" applyBorder="1" applyAlignment="1" applyProtection="1">
      <alignment horizontal="left"/>
      <protection hidden="1"/>
    </xf>
    <xf numFmtId="2" fontId="25" fillId="0" borderId="8" xfId="0" applyNumberFormat="1" applyFont="1" applyFill="1" applyBorder="1" applyAlignment="1" applyProtection="1">
      <alignment horizontal="center"/>
      <protection hidden="1"/>
    </xf>
    <xf numFmtId="2" fontId="6" fillId="0" borderId="0" xfId="0" applyNumberFormat="1" applyFont="1" applyProtection="1">
      <protection hidden="1"/>
    </xf>
    <xf numFmtId="2" fontId="3" fillId="0" borderId="0" xfId="0" applyNumberFormat="1" applyFont="1" applyProtection="1">
      <protection hidden="1"/>
    </xf>
    <xf numFmtId="0" fontId="2" fillId="0" borderId="11" xfId="0" applyFont="1" applyFill="1" applyBorder="1" applyAlignment="1" applyProtection="1">
      <alignment horizontal="left" vertical="top" wrapText="1"/>
      <protection locked="0"/>
    </xf>
  </cellXfs>
  <cellStyles count="1">
    <cellStyle name="Normal" xfId="0" builtinId="0"/>
  </cellStyles>
  <dxfs count="5">
    <dxf>
      <font>
        <b/>
        <i val="0"/>
        <condense val="0"/>
        <extend val="0"/>
        <color indexed="8"/>
      </font>
      <fill>
        <patternFill patternType="lightGray">
          <bgColor indexed="10"/>
        </patternFill>
      </fill>
    </dxf>
    <dxf>
      <font>
        <b/>
        <i val="0"/>
        <condense val="0"/>
        <extend val="0"/>
        <color indexed="8"/>
      </font>
      <fill>
        <patternFill patternType="lightGray">
          <bgColor indexed="10"/>
        </patternFill>
      </fill>
    </dxf>
    <dxf>
      <font>
        <b/>
        <i val="0"/>
        <condense val="0"/>
        <extend val="0"/>
        <color indexed="8"/>
      </font>
      <fill>
        <patternFill patternType="lightGray">
          <bgColor indexed="10"/>
        </patternFill>
      </fill>
    </dxf>
    <dxf>
      <font>
        <b/>
        <i val="0"/>
        <condense val="0"/>
        <extend val="0"/>
        <color indexed="8"/>
      </font>
      <fill>
        <patternFill patternType="lightGray">
          <bgColor indexed="10"/>
        </patternFill>
      </fill>
    </dxf>
    <dxf>
      <font>
        <b/>
        <i val="0"/>
        <condense val="0"/>
        <extend val="0"/>
        <color indexed="10"/>
      </font>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22" fmlaLink="$H$14" fmlaRange="$E$3:$E$102"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xdr:row>
          <xdr:rowOff>19050</xdr:rowOff>
        </xdr:from>
        <xdr:to>
          <xdr:col>1</xdr:col>
          <xdr:colOff>2714625</xdr:colOff>
          <xdr:row>14</xdr:row>
          <xdr:rowOff>19050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H502"/>
  <sheetViews>
    <sheetView tabSelected="1" defaultGridColor="0" colorId="22" zoomScale="75" zoomScaleNormal="75" zoomScaleSheetLayoutView="75" workbookViewId="0">
      <selection activeCell="D2" sqref="D2"/>
    </sheetView>
  </sheetViews>
  <sheetFormatPr defaultColWidth="9.7109375" defaultRowHeight="18"/>
  <cols>
    <col min="1" max="1" width="34.85546875" style="4" customWidth="1"/>
    <col min="2" max="2" width="41" style="4" customWidth="1"/>
    <col min="3" max="3" width="4.85546875" style="4" customWidth="1"/>
    <col min="4" max="4" width="32.85546875" style="4" customWidth="1"/>
    <col min="5" max="5" width="18.140625" style="32" customWidth="1"/>
    <col min="6" max="6" width="18.140625" style="32" hidden="1" customWidth="1"/>
    <col min="8" max="8" width="9.7109375" style="164" hidden="1" customWidth="1"/>
  </cols>
  <sheetData>
    <row r="1" spans="1:8" ht="16.899999999999999" customHeight="1">
      <c r="A1" s="1" t="s">
        <v>252</v>
      </c>
      <c r="B1" s="2"/>
      <c r="C1" s="3"/>
      <c r="D1" s="32" t="s">
        <v>440</v>
      </c>
      <c r="E1" s="5"/>
      <c r="F1" s="6"/>
    </row>
    <row r="2" spans="1:8" ht="16.899999999999999" customHeight="1" thickBot="1">
      <c r="A2" s="1" t="s">
        <v>253</v>
      </c>
      <c r="B2" s="2"/>
      <c r="C2" s="3"/>
      <c r="D2" s="1"/>
      <c r="E2" s="7" t="s">
        <v>254</v>
      </c>
      <c r="F2" s="8" t="s">
        <v>255</v>
      </c>
    </row>
    <row r="3" spans="1:8">
      <c r="A3" s="9" t="s">
        <v>256</v>
      </c>
      <c r="B3" s="2" t="s">
        <v>436</v>
      </c>
      <c r="C3" s="10" t="str">
        <f>IF(B3="","",IF(OR('INFORMATION INPUT'!$B$3="mm"),"METRIC",IF(OR('INFORMATION INPUT'!$B$3="in"),"ENGLISH","REENTER CORRECT UNITS!")))</f>
        <v>ENGLISH</v>
      </c>
      <c r="E3" s="177"/>
      <c r="F3" s="178"/>
      <c r="H3" s="165"/>
    </row>
    <row r="4" spans="1:8">
      <c r="A4" s="9" t="s">
        <v>257</v>
      </c>
      <c r="B4" s="2">
        <v>8</v>
      </c>
      <c r="E4" s="12" t="s">
        <v>258</v>
      </c>
      <c r="F4" s="13" t="s">
        <v>259</v>
      </c>
      <c r="H4" s="166"/>
    </row>
    <row r="5" spans="1:8" ht="16.899999999999999" customHeight="1">
      <c r="A5" s="14" t="s">
        <v>260</v>
      </c>
      <c r="B5" s="15"/>
      <c r="E5" s="12" t="s">
        <v>261</v>
      </c>
      <c r="F5" s="13" t="s">
        <v>262</v>
      </c>
      <c r="H5" s="167"/>
    </row>
    <row r="6" spans="1:8" ht="16.899999999999999" customHeight="1" thickBot="1">
      <c r="A6" s="14" t="s">
        <v>317</v>
      </c>
      <c r="B6" s="2"/>
      <c r="C6" s="16"/>
      <c r="E6" s="12" t="s">
        <v>318</v>
      </c>
      <c r="F6" s="8" t="s">
        <v>319</v>
      </c>
      <c r="H6" s="165"/>
    </row>
    <row r="7" spans="1:8" ht="16.899999999999999" customHeight="1">
      <c r="A7" s="9" t="s">
        <v>320</v>
      </c>
      <c r="B7" s="18" t="str">
        <f>IF('INFORMATION INPUT'!$B$11="","",IF(C3="ENGLISH",IF(+'INFORMATION INPUT'!$B$11&lt;20000,10,IF(+'INFORMATION INPUT'!$B$11&gt;=20000,ROUND(+'INFORMATION INPUT'!$B$11/2000,0))),$C$7))</f>
        <v/>
      </c>
      <c r="C7" s="19">
        <f>IF('INFORMATION INPUT'!$C$3="METRIC",IF(+'INFORMATION INPUT'!$B$11&lt;17000,10,IF(+'INFORMATION INPUT'!$B$11&gt;=17000,ROUND(+'INFORMATION INPUT'!$B$11/1700,0))),0)</f>
        <v>0</v>
      </c>
      <c r="E7" s="20" t="s">
        <v>321</v>
      </c>
      <c r="F7" s="21"/>
      <c r="H7" s="165"/>
    </row>
    <row r="8" spans="1:8" ht="16.899999999999999" customHeight="1">
      <c r="A8" s="14" t="s">
        <v>322</v>
      </c>
      <c r="B8" s="2"/>
      <c r="C8" s="16"/>
      <c r="E8" s="20" t="s">
        <v>323</v>
      </c>
      <c r="F8" s="22"/>
      <c r="H8" s="165"/>
    </row>
    <row r="9" spans="1:8" ht="16.899999999999999" customHeight="1">
      <c r="A9" s="14" t="s">
        <v>324</v>
      </c>
      <c r="B9" s="2"/>
      <c r="C9" s="16"/>
      <c r="E9" s="20" t="s">
        <v>325</v>
      </c>
      <c r="F9" s="22"/>
      <c r="H9" s="165"/>
    </row>
    <row r="10" spans="1:8" ht="16.899999999999999" customHeight="1">
      <c r="A10" s="14" t="s">
        <v>326</v>
      </c>
      <c r="B10" s="23"/>
      <c r="C10" s="16"/>
      <c r="E10" s="20" t="s">
        <v>327</v>
      </c>
      <c r="F10" s="22"/>
      <c r="H10" s="165"/>
    </row>
    <row r="11" spans="1:8" ht="16.899999999999999" customHeight="1">
      <c r="A11" s="14" t="s">
        <v>328</v>
      </c>
      <c r="B11" s="24"/>
      <c r="C11" s="16"/>
      <c r="E11" s="20" t="s">
        <v>329</v>
      </c>
      <c r="F11" s="22"/>
      <c r="H11" s="165"/>
    </row>
    <row r="12" spans="1:8" ht="16.899999999999999" customHeight="1">
      <c r="A12" s="9" t="s">
        <v>330</v>
      </c>
      <c r="B12" s="25"/>
      <c r="C12" s="16"/>
      <c r="E12" s="20" t="s">
        <v>331</v>
      </c>
      <c r="F12" s="22"/>
      <c r="H12" s="165"/>
    </row>
    <row r="13" spans="1:8" ht="16.899999999999999" customHeight="1">
      <c r="A13" s="1" t="s">
        <v>332</v>
      </c>
      <c r="B13" s="2"/>
      <c r="C13" s="3"/>
      <c r="E13" s="20" t="s">
        <v>333</v>
      </c>
      <c r="F13" s="22"/>
      <c r="H13" s="168"/>
    </row>
    <row r="14" spans="1:8" ht="16.899999999999999" customHeight="1">
      <c r="A14" s="1" t="s">
        <v>334</v>
      </c>
      <c r="B14" s="162" t="str">
        <f>IF(AND(E3="",H14=1),"",INDEX(E3:E102,H14,1))</f>
        <v/>
      </c>
      <c r="C14" s="3"/>
      <c r="E14" s="20" t="s">
        <v>335</v>
      </c>
      <c r="F14" s="22"/>
      <c r="H14" s="163">
        <v>1</v>
      </c>
    </row>
    <row r="15" spans="1:8" ht="16.5" customHeight="1">
      <c r="A15" s="29" t="s">
        <v>356</v>
      </c>
      <c r="B15" s="185">
        <v>10001</v>
      </c>
      <c r="C15" s="3"/>
      <c r="E15" s="20" t="s">
        <v>336</v>
      </c>
      <c r="F15" s="22"/>
      <c r="H15" s="168">
        <v>1</v>
      </c>
    </row>
    <row r="16" spans="1:8" ht="18" customHeight="1">
      <c r="A16" s="29" t="s">
        <v>358</v>
      </c>
      <c r="B16" s="185">
        <v>10009</v>
      </c>
      <c r="C16" s="26"/>
      <c r="E16" s="20" t="s">
        <v>337</v>
      </c>
      <c r="F16" s="22"/>
      <c r="H16" s="168">
        <v>0</v>
      </c>
    </row>
    <row r="17" spans="1:8" ht="16.899999999999999" customHeight="1">
      <c r="A17" s="29" t="s">
        <v>360</v>
      </c>
      <c r="B17" s="31"/>
      <c r="C17" s="30"/>
      <c r="E17" s="20" t="s">
        <v>338</v>
      </c>
      <c r="F17" s="22"/>
      <c r="H17" s="167"/>
    </row>
    <row r="18" spans="1:8" ht="16.899999999999999" customHeight="1">
      <c r="A18" s="29" t="s">
        <v>362</v>
      </c>
      <c r="B18" s="31"/>
      <c r="C18" s="30"/>
      <c r="E18" s="20" t="s">
        <v>339</v>
      </c>
      <c r="F18" s="22"/>
      <c r="H18" s="167"/>
    </row>
    <row r="19" spans="1:8" ht="16.899999999999999" customHeight="1">
      <c r="A19" s="29" t="s">
        <v>437</v>
      </c>
      <c r="B19" s="31"/>
      <c r="C19" s="30"/>
      <c r="E19" s="20" t="s">
        <v>340</v>
      </c>
      <c r="F19" s="22"/>
      <c r="H19" s="167">
        <v>0</v>
      </c>
    </row>
    <row r="20" spans="1:8" ht="16.899999999999999" customHeight="1">
      <c r="A20" s="29" t="s">
        <v>365</v>
      </c>
      <c r="B20" s="33"/>
      <c r="C20" s="30"/>
      <c r="E20" s="20" t="s">
        <v>341</v>
      </c>
      <c r="F20" s="22"/>
      <c r="H20" s="167"/>
    </row>
    <row r="21" spans="1:8" ht="16.899999999999999" customHeight="1">
      <c r="A21" s="29" t="s">
        <v>367</v>
      </c>
      <c r="B21" s="33"/>
      <c r="C21" s="34"/>
      <c r="E21" s="20" t="s">
        <v>342</v>
      </c>
      <c r="F21" s="22"/>
      <c r="H21" s="167"/>
    </row>
    <row r="22" spans="1:8" ht="16.899999999999999" customHeight="1">
      <c r="A22" s="38" t="s">
        <v>369</v>
      </c>
      <c r="B22" s="183"/>
      <c r="C22" s="34"/>
      <c r="E22" s="20" t="s">
        <v>343</v>
      </c>
      <c r="F22" s="22"/>
      <c r="H22" s="167"/>
    </row>
    <row r="23" spans="1:8" ht="16.899999999999999" customHeight="1">
      <c r="A23" s="26"/>
      <c r="B23" s="183"/>
      <c r="C23" s="187"/>
      <c r="E23" s="20" t="s">
        <v>344</v>
      </c>
      <c r="F23" s="22"/>
      <c r="H23" s="168">
        <v>0</v>
      </c>
    </row>
    <row r="24" spans="1:8" ht="16.899999999999999" customHeight="1">
      <c r="A24" s="26"/>
      <c r="B24" s="183"/>
      <c r="C24" s="187"/>
      <c r="E24" s="20" t="s">
        <v>345</v>
      </c>
      <c r="F24" s="22"/>
      <c r="H24" s="168"/>
    </row>
    <row r="25" spans="1:8" ht="16.899999999999999" customHeight="1">
      <c r="A25" s="26"/>
      <c r="B25" s="183"/>
      <c r="C25" s="187"/>
      <c r="E25" s="20" t="s">
        <v>346</v>
      </c>
      <c r="F25" s="22"/>
      <c r="H25" s="168"/>
    </row>
    <row r="26" spans="1:8" ht="16.899999999999999" customHeight="1">
      <c r="A26" s="26"/>
      <c r="B26" s="30"/>
      <c r="C26" s="187"/>
      <c r="E26" s="20" t="s">
        <v>347</v>
      </c>
      <c r="F26" s="22"/>
      <c r="H26" s="168"/>
    </row>
    <row r="27" spans="1:8" ht="16.899999999999999" customHeight="1">
      <c r="A27" s="40"/>
      <c r="B27" s="30"/>
      <c r="C27" s="39"/>
      <c r="E27" s="20" t="s">
        <v>348</v>
      </c>
      <c r="F27" s="22"/>
      <c r="H27" s="169">
        <v>1</v>
      </c>
    </row>
    <row r="28" spans="1:8" ht="16.899999999999999" customHeight="1">
      <c r="A28" s="40"/>
      <c r="B28" s="30"/>
      <c r="C28" s="39"/>
      <c r="E28" s="20" t="s">
        <v>349</v>
      </c>
      <c r="F28" s="27"/>
      <c r="H28" s="170"/>
    </row>
    <row r="29" spans="1:8" s="28" customFormat="1" ht="16.899999999999999" customHeight="1">
      <c r="A29" s="41"/>
      <c r="B29"/>
      <c r="C29" s="39"/>
      <c r="E29" s="20" t="s">
        <v>350</v>
      </c>
      <c r="F29" s="27"/>
      <c r="H29" s="170">
        <v>1</v>
      </c>
    </row>
    <row r="30" spans="1:8" s="28" customFormat="1" ht="16.899999999999999" customHeight="1">
      <c r="A30" s="39"/>
      <c r="B30"/>
      <c r="C30" s="39"/>
      <c r="E30" s="20" t="s">
        <v>351</v>
      </c>
      <c r="F30" s="27"/>
      <c r="H30" s="170"/>
    </row>
    <row r="31" spans="1:8" s="28" customFormat="1" ht="16.899999999999999" customHeight="1">
      <c r="A31" s="39"/>
      <c r="B31"/>
      <c r="C31" s="39"/>
      <c r="E31" s="20" t="s">
        <v>352</v>
      </c>
      <c r="F31" s="27"/>
      <c r="H31" s="170">
        <v>1</v>
      </c>
    </row>
    <row r="32" spans="1:8" s="28" customFormat="1" ht="16.899999999999999" customHeight="1">
      <c r="A32" s="39"/>
      <c r="B32" s="39"/>
      <c r="C32" s="39"/>
      <c r="E32" s="20" t="s">
        <v>353</v>
      </c>
      <c r="F32" s="27"/>
      <c r="H32" s="170"/>
    </row>
    <row r="33" spans="1:8" s="28" customFormat="1" ht="16.899999999999999" customHeight="1">
      <c r="A33" s="39"/>
      <c r="B33" s="39"/>
      <c r="C33" s="39"/>
      <c r="E33" s="20" t="s">
        <v>354</v>
      </c>
      <c r="F33" s="27"/>
      <c r="H33" s="170">
        <v>1</v>
      </c>
    </row>
    <row r="34" spans="1:8" s="28" customFormat="1" ht="16.899999999999999" customHeight="1">
      <c r="A34" s="39"/>
      <c r="B34" s="39"/>
      <c r="C34" s="39"/>
      <c r="E34" s="20" t="s">
        <v>355</v>
      </c>
      <c r="F34" s="27"/>
      <c r="H34" s="170"/>
    </row>
    <row r="35" spans="1:8" s="28" customFormat="1" ht="16.899999999999999" customHeight="1">
      <c r="A35" s="39"/>
      <c r="B35" s="39"/>
      <c r="C35" s="39"/>
      <c r="E35" s="20" t="s">
        <v>357</v>
      </c>
      <c r="F35" s="27"/>
      <c r="H35" s="170"/>
    </row>
    <row r="36" spans="1:8" ht="16.899999999999999" customHeight="1">
      <c r="A36" s="39"/>
      <c r="B36" s="39"/>
      <c r="C36" s="39"/>
      <c r="E36" s="20" t="s">
        <v>359</v>
      </c>
      <c r="F36" s="27"/>
      <c r="H36" s="171"/>
    </row>
    <row r="37" spans="1:8" ht="16.899999999999999" customHeight="1">
      <c r="A37" s="39"/>
      <c r="B37" s="39"/>
      <c r="C37" s="39"/>
      <c r="E37" s="20" t="s">
        <v>361</v>
      </c>
      <c r="F37" s="27"/>
      <c r="H37" s="171"/>
    </row>
    <row r="38" spans="1:8" ht="16.899999999999999" customHeight="1">
      <c r="A38" s="39"/>
      <c r="B38" s="39"/>
      <c r="C38" s="39"/>
      <c r="E38" s="20" t="s">
        <v>363</v>
      </c>
      <c r="F38" s="27"/>
      <c r="H38" s="171"/>
    </row>
    <row r="39" spans="1:8" ht="16.899999999999999" customHeight="1">
      <c r="A39" s="39"/>
      <c r="B39" s="39"/>
      <c r="C39" s="39"/>
      <c r="E39" s="20" t="s">
        <v>364</v>
      </c>
      <c r="F39" s="27"/>
      <c r="H39" s="171"/>
    </row>
    <row r="40" spans="1:8" ht="16.899999999999999" customHeight="1">
      <c r="A40" s="39"/>
      <c r="B40" s="39"/>
      <c r="C40" s="39"/>
      <c r="E40" s="20" t="s">
        <v>366</v>
      </c>
      <c r="F40" s="27"/>
      <c r="H40" s="37"/>
    </row>
    <row r="41" spans="1:8" ht="16.899999999999999" customHeight="1">
      <c r="A41" s="39"/>
      <c r="B41" s="39"/>
      <c r="C41" s="39"/>
      <c r="E41" s="20" t="s">
        <v>368</v>
      </c>
      <c r="F41" s="27"/>
      <c r="H41" s="37"/>
    </row>
    <row r="42" spans="1:8" ht="16.899999999999999" customHeight="1">
      <c r="A42" s="39"/>
      <c r="B42" s="39"/>
      <c r="C42" s="39"/>
      <c r="D42" s="213"/>
      <c r="E42" s="20" t="s">
        <v>370</v>
      </c>
      <c r="F42" s="27"/>
    </row>
    <row r="43" spans="1:8" ht="16.899999999999999" customHeight="1">
      <c r="A43" s="39"/>
      <c r="B43" s="39"/>
      <c r="C43" s="39"/>
      <c r="D43" s="213"/>
      <c r="E43" s="20" t="s">
        <v>371</v>
      </c>
      <c r="F43" s="27"/>
    </row>
    <row r="44" spans="1:8" ht="16.899999999999999" customHeight="1">
      <c r="A44" s="39"/>
      <c r="B44" s="39"/>
      <c r="C44" s="39"/>
      <c r="D44" s="213"/>
      <c r="E44" s="20" t="s">
        <v>372</v>
      </c>
      <c r="F44" s="27"/>
    </row>
    <row r="45" spans="1:8" ht="16.899999999999999" customHeight="1">
      <c r="A45" s="39"/>
      <c r="B45" s="39"/>
      <c r="C45" s="39"/>
      <c r="D45" s="213"/>
      <c r="E45" s="20" t="s">
        <v>373</v>
      </c>
      <c r="F45" s="27"/>
    </row>
    <row r="46" spans="1:8" ht="16.899999999999999" customHeight="1">
      <c r="A46" s="39"/>
      <c r="B46" s="39"/>
      <c r="C46" s="39"/>
      <c r="D46" s="39"/>
      <c r="E46" s="20" t="s">
        <v>374</v>
      </c>
      <c r="F46" s="27"/>
    </row>
    <row r="47" spans="1:8" ht="16.899999999999999" customHeight="1">
      <c r="A47" s="39"/>
      <c r="B47" s="39"/>
      <c r="C47" s="39"/>
      <c r="D47" s="39"/>
      <c r="E47" s="20" t="s">
        <v>375</v>
      </c>
      <c r="F47" s="27"/>
    </row>
    <row r="48" spans="1:8" ht="16.899999999999999" customHeight="1">
      <c r="A48" s="39"/>
      <c r="B48" s="39"/>
      <c r="C48" s="39"/>
      <c r="D48" s="39"/>
      <c r="E48" s="20" t="s">
        <v>376</v>
      </c>
      <c r="F48" s="27"/>
    </row>
    <row r="49" spans="1:6" ht="16.899999999999999" customHeight="1">
      <c r="A49" s="39"/>
      <c r="B49" s="39"/>
      <c r="C49" s="39"/>
      <c r="D49" s="39"/>
      <c r="E49" s="20" t="s">
        <v>377</v>
      </c>
      <c r="F49" s="27"/>
    </row>
    <row r="50" spans="1:6" ht="16.899999999999999" customHeight="1">
      <c r="A50" s="39"/>
      <c r="B50" s="39"/>
      <c r="C50" s="39"/>
      <c r="D50" s="39"/>
      <c r="E50" s="20" t="s">
        <v>378</v>
      </c>
      <c r="F50" s="27"/>
    </row>
    <row r="51" spans="1:6" ht="16.899999999999999" customHeight="1">
      <c r="A51" s="39"/>
      <c r="B51" s="39"/>
      <c r="C51" s="39"/>
      <c r="D51" s="39"/>
      <c r="E51" s="20" t="s">
        <v>379</v>
      </c>
      <c r="F51" s="27"/>
    </row>
    <row r="52" spans="1:6" ht="16.899999999999999" customHeight="1">
      <c r="A52" s="39"/>
      <c r="B52" s="39"/>
      <c r="C52" s="39"/>
      <c r="D52" s="39"/>
      <c r="E52" s="20" t="s">
        <v>380</v>
      </c>
      <c r="F52" s="27"/>
    </row>
    <row r="53" spans="1:6" ht="16.899999999999999" customHeight="1">
      <c r="A53" s="39"/>
      <c r="B53" s="39"/>
      <c r="C53" s="39"/>
      <c r="D53" s="39"/>
      <c r="E53" s="20" t="s">
        <v>381</v>
      </c>
      <c r="F53" s="27"/>
    </row>
    <row r="54" spans="1:6" ht="16.899999999999999" customHeight="1">
      <c r="A54" s="39"/>
      <c r="B54" s="39"/>
      <c r="C54" s="39"/>
      <c r="D54" s="39"/>
      <c r="E54" s="20" t="s">
        <v>316</v>
      </c>
      <c r="F54" s="27"/>
    </row>
    <row r="55" spans="1:6" ht="16.899999999999999" customHeight="1">
      <c r="A55" s="39"/>
      <c r="B55" s="39"/>
      <c r="C55" s="39"/>
      <c r="D55" s="39"/>
      <c r="E55" s="20" t="s">
        <v>382</v>
      </c>
      <c r="F55" s="27"/>
    </row>
    <row r="56" spans="1:6" ht="16.899999999999999" customHeight="1">
      <c r="A56" s="39"/>
      <c r="B56" s="39"/>
      <c r="C56" s="39"/>
      <c r="D56" s="39"/>
      <c r="E56" s="20" t="s">
        <v>383</v>
      </c>
      <c r="F56" s="27"/>
    </row>
    <row r="57" spans="1:6" ht="16.899999999999999" customHeight="1">
      <c r="A57" s="39"/>
      <c r="B57" s="39"/>
      <c r="C57" s="39"/>
      <c r="D57" s="39"/>
      <c r="E57" s="20" t="s">
        <v>384</v>
      </c>
      <c r="F57" s="27"/>
    </row>
    <row r="58" spans="1:6" ht="16.899999999999999" customHeight="1">
      <c r="A58" s="39"/>
      <c r="B58" s="39"/>
      <c r="C58" s="39"/>
      <c r="D58" s="39"/>
      <c r="E58" s="20" t="s">
        <v>385</v>
      </c>
      <c r="F58" s="27"/>
    </row>
    <row r="59" spans="1:6" ht="16.899999999999999" customHeight="1">
      <c r="A59" s="39"/>
      <c r="B59" s="39"/>
      <c r="C59" s="39"/>
      <c r="D59" s="39"/>
      <c r="E59" s="20" t="s">
        <v>386</v>
      </c>
      <c r="F59" s="27"/>
    </row>
    <row r="60" spans="1:6" ht="16.899999999999999" customHeight="1">
      <c r="A60" s="39"/>
      <c r="B60" s="39"/>
      <c r="C60" s="39"/>
      <c r="D60" s="39"/>
      <c r="E60" s="20" t="s">
        <v>387</v>
      </c>
      <c r="F60" s="27"/>
    </row>
    <row r="61" spans="1:6" ht="16.899999999999999" customHeight="1">
      <c r="A61" s="39"/>
      <c r="B61" s="39"/>
      <c r="C61" s="39"/>
      <c r="D61" s="39"/>
      <c r="E61" s="20" t="s">
        <v>388</v>
      </c>
      <c r="F61" s="27"/>
    </row>
    <row r="62" spans="1:6" ht="16.899999999999999" customHeight="1">
      <c r="A62" s="39"/>
      <c r="B62" s="39"/>
      <c r="C62" s="39"/>
      <c r="D62" s="39"/>
      <c r="E62" s="20" t="s">
        <v>389</v>
      </c>
      <c r="F62" s="27"/>
    </row>
    <row r="63" spans="1:6" ht="16.899999999999999" customHeight="1">
      <c r="A63" s="39"/>
      <c r="B63" s="39"/>
      <c r="C63" s="39"/>
      <c r="D63" s="39"/>
      <c r="E63" s="20" t="s">
        <v>390</v>
      </c>
      <c r="F63" s="27"/>
    </row>
    <row r="64" spans="1:6" ht="16.899999999999999" customHeight="1">
      <c r="A64" s="39"/>
      <c r="B64" s="39"/>
      <c r="C64" s="39"/>
      <c r="D64" s="39"/>
      <c r="E64" s="20" t="s">
        <v>391</v>
      </c>
      <c r="F64" s="27"/>
    </row>
    <row r="65" spans="1:6" ht="16.899999999999999" customHeight="1">
      <c r="A65" s="39"/>
      <c r="B65" s="39"/>
      <c r="C65" s="39"/>
      <c r="D65" s="39"/>
      <c r="E65" s="20" t="s">
        <v>392</v>
      </c>
      <c r="F65" s="27"/>
    </row>
    <row r="66" spans="1:6" ht="16.899999999999999" customHeight="1">
      <c r="A66" s="39"/>
      <c r="B66" s="39"/>
      <c r="C66" s="39"/>
      <c r="D66" s="39"/>
      <c r="E66" s="20" t="s">
        <v>393</v>
      </c>
      <c r="F66" s="27"/>
    </row>
    <row r="67" spans="1:6" ht="16.899999999999999" customHeight="1">
      <c r="A67" s="39"/>
      <c r="B67" s="39"/>
      <c r="C67" s="39"/>
      <c r="D67" s="39"/>
      <c r="E67" s="20" t="s">
        <v>394</v>
      </c>
      <c r="F67" s="27"/>
    </row>
    <row r="68" spans="1:6" ht="16.899999999999999" customHeight="1">
      <c r="A68" s="39"/>
      <c r="B68" s="39"/>
      <c r="C68" s="39"/>
      <c r="D68" s="39"/>
      <c r="E68" s="20" t="s">
        <v>395</v>
      </c>
      <c r="F68" s="27"/>
    </row>
    <row r="69" spans="1:6" ht="16.899999999999999" customHeight="1">
      <c r="A69" s="39"/>
      <c r="B69" s="39"/>
      <c r="C69" s="39"/>
      <c r="D69" s="39"/>
      <c r="E69" s="20" t="s">
        <v>396</v>
      </c>
      <c r="F69" s="27"/>
    </row>
    <row r="70" spans="1:6" ht="16.899999999999999" customHeight="1">
      <c r="A70" s="39"/>
      <c r="B70" s="39"/>
      <c r="C70" s="39"/>
      <c r="D70" s="39"/>
      <c r="E70" s="20" t="s">
        <v>397</v>
      </c>
      <c r="F70" s="27"/>
    </row>
    <row r="71" spans="1:6" ht="16.899999999999999" customHeight="1">
      <c r="A71" s="39"/>
      <c r="B71" s="39"/>
      <c r="C71" s="39"/>
      <c r="D71" s="39"/>
      <c r="E71" s="20" t="s">
        <v>398</v>
      </c>
      <c r="F71" s="27"/>
    </row>
    <row r="72" spans="1:6" ht="16.899999999999999" customHeight="1">
      <c r="A72" s="39"/>
      <c r="B72" s="39"/>
      <c r="C72" s="39"/>
      <c r="D72" s="39"/>
      <c r="E72" s="20" t="s">
        <v>399</v>
      </c>
      <c r="F72" s="27"/>
    </row>
    <row r="73" spans="1:6" ht="16.899999999999999" customHeight="1">
      <c r="A73" s="39"/>
      <c r="B73" s="39"/>
      <c r="C73" s="39"/>
      <c r="D73" s="39"/>
      <c r="E73" s="20" t="s">
        <v>400</v>
      </c>
      <c r="F73" s="27"/>
    </row>
    <row r="74" spans="1:6" ht="16.899999999999999" customHeight="1">
      <c r="A74" s="39"/>
      <c r="B74" s="39"/>
      <c r="C74" s="39"/>
      <c r="D74" s="39"/>
      <c r="E74" s="20" t="s">
        <v>401</v>
      </c>
      <c r="F74" s="27"/>
    </row>
    <row r="75" spans="1:6" ht="16.899999999999999" customHeight="1">
      <c r="A75" s="39"/>
      <c r="B75" s="39"/>
      <c r="C75" s="39"/>
      <c r="D75" s="39"/>
      <c r="E75" s="20" t="s">
        <v>402</v>
      </c>
      <c r="F75" s="27"/>
    </row>
    <row r="76" spans="1:6" ht="16.899999999999999" customHeight="1">
      <c r="A76" s="39"/>
      <c r="B76" s="39"/>
      <c r="C76" s="39"/>
      <c r="D76" s="39"/>
      <c r="E76" s="20" t="s">
        <v>403</v>
      </c>
      <c r="F76" s="27"/>
    </row>
    <row r="77" spans="1:6" ht="16.899999999999999" customHeight="1">
      <c r="A77" s="39"/>
      <c r="B77" s="39"/>
      <c r="C77" s="39"/>
      <c r="D77" s="39"/>
      <c r="E77" s="20" t="s">
        <v>404</v>
      </c>
      <c r="F77" s="27"/>
    </row>
    <row r="78" spans="1:6" ht="16.899999999999999" customHeight="1">
      <c r="A78" s="39"/>
      <c r="B78" s="39"/>
      <c r="C78" s="39"/>
      <c r="D78" s="39"/>
      <c r="E78" s="20" t="s">
        <v>405</v>
      </c>
      <c r="F78" s="27"/>
    </row>
    <row r="79" spans="1:6" ht="16.899999999999999" customHeight="1">
      <c r="A79" s="39"/>
      <c r="B79" s="39"/>
      <c r="C79" s="39"/>
      <c r="D79" s="39"/>
      <c r="E79" s="20" t="s">
        <v>406</v>
      </c>
      <c r="F79" s="27"/>
    </row>
    <row r="80" spans="1:6" ht="16.899999999999999" customHeight="1">
      <c r="A80" s="39"/>
      <c r="B80" s="39"/>
      <c r="C80" s="39"/>
      <c r="D80" s="39"/>
      <c r="E80" s="20" t="s">
        <v>407</v>
      </c>
      <c r="F80" s="27"/>
    </row>
    <row r="81" spans="1:6" ht="16.899999999999999" customHeight="1">
      <c r="A81" s="39"/>
      <c r="B81" s="39"/>
      <c r="C81" s="39"/>
      <c r="D81" s="39"/>
      <c r="E81" s="20" t="s">
        <v>408</v>
      </c>
      <c r="F81" s="27"/>
    </row>
    <row r="82" spans="1:6" ht="16.899999999999999" customHeight="1">
      <c r="A82" s="39"/>
      <c r="B82" s="39"/>
      <c r="C82" s="39"/>
      <c r="D82" s="39"/>
      <c r="E82" s="20" t="s">
        <v>409</v>
      </c>
      <c r="F82" s="27"/>
    </row>
    <row r="83" spans="1:6" ht="16.899999999999999" customHeight="1">
      <c r="A83" s="39"/>
      <c r="B83" s="39"/>
      <c r="C83" s="39"/>
      <c r="D83" s="39"/>
      <c r="E83" s="20" t="s">
        <v>410</v>
      </c>
      <c r="F83" s="27"/>
    </row>
    <row r="84" spans="1:6" ht="16.899999999999999" customHeight="1">
      <c r="A84" s="39"/>
      <c r="B84" s="39"/>
      <c r="C84" s="39"/>
      <c r="D84" s="39"/>
      <c r="E84" s="20" t="s">
        <v>411</v>
      </c>
      <c r="F84" s="27"/>
    </row>
    <row r="85" spans="1:6" ht="16.899999999999999" customHeight="1">
      <c r="A85" s="39"/>
      <c r="B85" s="39"/>
      <c r="C85" s="39"/>
      <c r="D85" s="39"/>
      <c r="E85" s="20" t="s">
        <v>412</v>
      </c>
      <c r="F85" s="27"/>
    </row>
    <row r="86" spans="1:6" ht="16.899999999999999" customHeight="1">
      <c r="A86" s="39"/>
      <c r="B86" s="39"/>
      <c r="C86" s="39"/>
      <c r="D86" s="39"/>
      <c r="E86" s="20" t="s">
        <v>413</v>
      </c>
      <c r="F86" s="27"/>
    </row>
    <row r="87" spans="1:6" ht="16.899999999999999" customHeight="1">
      <c r="A87" s="39"/>
      <c r="B87" s="39"/>
      <c r="C87" s="39"/>
      <c r="D87" s="39"/>
      <c r="E87" s="20" t="s">
        <v>414</v>
      </c>
      <c r="F87" s="27"/>
    </row>
    <row r="88" spans="1:6" ht="16.899999999999999" customHeight="1">
      <c r="A88" s="39"/>
      <c r="B88" s="39"/>
      <c r="C88" s="39"/>
      <c r="D88" s="39"/>
      <c r="E88" s="20" t="s">
        <v>415</v>
      </c>
      <c r="F88" s="27"/>
    </row>
    <row r="89" spans="1:6" ht="16.899999999999999" customHeight="1">
      <c r="A89" s="39"/>
      <c r="B89" s="39"/>
      <c r="C89" s="39"/>
      <c r="D89" s="39"/>
      <c r="E89" s="20" t="s">
        <v>416</v>
      </c>
      <c r="F89" s="27"/>
    </row>
    <row r="90" spans="1:6" ht="16.899999999999999" customHeight="1">
      <c r="A90" s="39"/>
      <c r="B90" s="39"/>
      <c r="C90" s="39"/>
      <c r="D90" s="39"/>
      <c r="E90" s="20" t="s">
        <v>417</v>
      </c>
      <c r="F90" s="27"/>
    </row>
    <row r="91" spans="1:6" ht="16.899999999999999" customHeight="1">
      <c r="A91" s="39"/>
      <c r="B91" s="39"/>
      <c r="C91" s="39"/>
      <c r="D91" s="39"/>
      <c r="E91" s="20" t="s">
        <v>418</v>
      </c>
      <c r="F91" s="27"/>
    </row>
    <row r="92" spans="1:6" ht="16.899999999999999" customHeight="1">
      <c r="A92" s="39"/>
      <c r="B92" s="39"/>
      <c r="C92" s="39"/>
      <c r="D92" s="39"/>
      <c r="E92" s="20" t="s">
        <v>419</v>
      </c>
      <c r="F92" s="27"/>
    </row>
    <row r="93" spans="1:6" ht="16.899999999999999" customHeight="1">
      <c r="A93" s="39"/>
      <c r="B93" s="39"/>
      <c r="C93" s="39"/>
      <c r="D93" s="39"/>
      <c r="E93" s="20" t="s">
        <v>420</v>
      </c>
      <c r="F93" s="27"/>
    </row>
    <row r="94" spans="1:6" ht="16.899999999999999" customHeight="1">
      <c r="A94" s="39"/>
      <c r="B94" s="39"/>
      <c r="C94" s="39"/>
      <c r="D94" s="39"/>
      <c r="E94" s="20" t="s">
        <v>421</v>
      </c>
      <c r="F94" s="27"/>
    </row>
    <row r="95" spans="1:6" ht="16.899999999999999" customHeight="1">
      <c r="A95" s="39"/>
      <c r="B95" s="39"/>
      <c r="C95" s="39"/>
      <c r="D95" s="39"/>
      <c r="E95" s="20" t="s">
        <v>422</v>
      </c>
      <c r="F95" s="27"/>
    </row>
    <row r="96" spans="1:6" ht="16.899999999999999" customHeight="1">
      <c r="A96" s="39"/>
      <c r="B96" s="39"/>
      <c r="C96" s="39"/>
      <c r="D96" s="39"/>
      <c r="E96" s="20" t="s">
        <v>423</v>
      </c>
      <c r="F96" s="27"/>
    </row>
    <row r="97" spans="1:6" ht="16.899999999999999" customHeight="1">
      <c r="A97" s="39"/>
      <c r="B97" s="39"/>
      <c r="C97" s="39"/>
      <c r="D97" s="39"/>
      <c r="E97" s="20" t="s">
        <v>424</v>
      </c>
      <c r="F97" s="27"/>
    </row>
    <row r="98" spans="1:6" ht="16.899999999999999" customHeight="1">
      <c r="A98" s="39"/>
      <c r="B98" s="39"/>
      <c r="C98" s="39"/>
      <c r="D98" s="39"/>
      <c r="E98" s="20" t="s">
        <v>425</v>
      </c>
      <c r="F98" s="27"/>
    </row>
    <row r="99" spans="1:6" ht="16.899999999999999" customHeight="1">
      <c r="A99" s="39"/>
      <c r="B99" s="39"/>
      <c r="C99" s="39"/>
      <c r="D99" s="39"/>
      <c r="E99" s="20" t="s">
        <v>426</v>
      </c>
      <c r="F99" s="27"/>
    </row>
    <row r="100" spans="1:6" ht="16.899999999999999" customHeight="1">
      <c r="A100" s="39"/>
      <c r="B100" s="39"/>
      <c r="C100" s="39"/>
      <c r="D100" s="39"/>
      <c r="E100" s="20" t="s">
        <v>427</v>
      </c>
      <c r="F100" s="27"/>
    </row>
    <row r="101" spans="1:6" ht="16.899999999999999" customHeight="1">
      <c r="A101" s="39"/>
      <c r="B101" s="39"/>
      <c r="C101" s="39"/>
      <c r="D101" s="39"/>
      <c r="E101" s="20" t="s">
        <v>428</v>
      </c>
      <c r="F101" s="27"/>
    </row>
    <row r="102" spans="1:6" ht="16.899999999999999" customHeight="1" thickBot="1">
      <c r="A102" s="39"/>
      <c r="B102" s="39"/>
      <c r="C102" s="39"/>
      <c r="D102" s="39"/>
      <c r="E102" s="42" t="s">
        <v>429</v>
      </c>
      <c r="F102" s="27"/>
    </row>
    <row r="103" spans="1:6" ht="16.899999999999999" customHeight="1">
      <c r="A103" s="39"/>
      <c r="B103" s="39"/>
      <c r="C103" s="39"/>
      <c r="D103" s="39"/>
      <c r="E103" s="36"/>
      <c r="F103" s="35"/>
    </row>
    <row r="104" spans="1:6" ht="16.899999999999999" customHeight="1">
      <c r="A104" s="39"/>
      <c r="B104" s="39"/>
      <c r="C104" s="39"/>
      <c r="D104" s="39"/>
      <c r="E104" s="36"/>
      <c r="F104" s="35"/>
    </row>
    <row r="105" spans="1:6" ht="16.899999999999999" customHeight="1">
      <c r="A105" s="39"/>
      <c r="B105" s="39"/>
      <c r="C105" s="39"/>
      <c r="D105" s="39"/>
      <c r="E105" s="36"/>
      <c r="F105" s="35"/>
    </row>
    <row r="106" spans="1:6" ht="16.899999999999999" customHeight="1">
      <c r="A106" s="39"/>
      <c r="B106" s="39"/>
      <c r="C106" s="39"/>
      <c r="D106" s="39"/>
      <c r="E106" s="36"/>
      <c r="F106" s="35"/>
    </row>
    <row r="107" spans="1:6" ht="16.899999999999999" customHeight="1">
      <c r="A107" s="39"/>
      <c r="B107" s="39"/>
      <c r="C107" s="39"/>
      <c r="D107" s="39"/>
      <c r="E107" s="36"/>
      <c r="F107" s="35"/>
    </row>
    <row r="108" spans="1:6" ht="16.899999999999999" customHeight="1">
      <c r="A108" s="39"/>
      <c r="B108" s="39"/>
      <c r="C108" s="39"/>
      <c r="D108" s="39"/>
      <c r="E108" s="36"/>
      <c r="F108" s="35"/>
    </row>
    <row r="109" spans="1:6" ht="16.899999999999999" customHeight="1">
      <c r="A109" s="39"/>
      <c r="B109" s="39"/>
      <c r="C109" s="39"/>
      <c r="D109" s="39"/>
      <c r="E109" s="36"/>
      <c r="F109" s="35"/>
    </row>
    <row r="110" spans="1:6" ht="16.899999999999999" customHeight="1">
      <c r="A110" s="39"/>
      <c r="B110" s="39"/>
      <c r="C110" s="39"/>
      <c r="D110" s="39"/>
      <c r="E110" s="36"/>
      <c r="F110" s="35"/>
    </row>
    <row r="111" spans="1:6" ht="16.899999999999999" customHeight="1">
      <c r="A111" s="39"/>
      <c r="B111" s="39"/>
      <c r="C111" s="39"/>
      <c r="D111" s="39"/>
      <c r="E111" s="36"/>
      <c r="F111" s="35"/>
    </row>
    <row r="112" spans="1:6" ht="16.899999999999999" customHeight="1">
      <c r="A112" s="39"/>
      <c r="B112" s="39"/>
      <c r="C112" s="39"/>
      <c r="D112" s="39"/>
      <c r="E112" s="36"/>
      <c r="F112" s="35"/>
    </row>
    <row r="113" spans="1:6" ht="16.899999999999999" customHeight="1">
      <c r="A113" s="39"/>
      <c r="B113" s="39"/>
      <c r="C113" s="39"/>
      <c r="D113" s="39"/>
      <c r="E113" s="36"/>
      <c r="F113" s="35"/>
    </row>
    <row r="114" spans="1:6" ht="16.899999999999999" customHeight="1">
      <c r="A114" s="39"/>
      <c r="B114" s="39"/>
      <c r="C114" s="39"/>
      <c r="D114" s="39"/>
      <c r="E114" s="36"/>
      <c r="F114" s="35"/>
    </row>
    <row r="115" spans="1:6" ht="16.899999999999999" customHeight="1">
      <c r="A115" s="39"/>
      <c r="B115" s="39"/>
      <c r="C115" s="39"/>
      <c r="D115" s="39"/>
      <c r="E115" s="36"/>
      <c r="F115" s="35"/>
    </row>
    <row r="116" spans="1:6" ht="16.899999999999999" customHeight="1">
      <c r="A116" s="39"/>
      <c r="B116" s="39"/>
      <c r="C116" s="39"/>
      <c r="D116" s="39"/>
      <c r="E116" s="36"/>
      <c r="F116" s="35"/>
    </row>
    <row r="117" spans="1:6" ht="16.899999999999999" customHeight="1">
      <c r="A117" s="39"/>
      <c r="B117" s="39"/>
      <c r="C117" s="39"/>
      <c r="D117" s="39"/>
      <c r="E117" s="36"/>
      <c r="F117" s="35"/>
    </row>
    <row r="118" spans="1:6" ht="16.899999999999999" customHeight="1">
      <c r="A118" s="39"/>
      <c r="B118" s="39"/>
      <c r="C118" s="39"/>
      <c r="D118" s="39"/>
      <c r="E118" s="36"/>
      <c r="F118" s="35"/>
    </row>
    <row r="119" spans="1:6" ht="16.899999999999999" customHeight="1">
      <c r="A119" s="39"/>
      <c r="B119" s="39"/>
      <c r="C119" s="39"/>
      <c r="D119" s="39"/>
      <c r="E119" s="36"/>
      <c r="F119" s="35"/>
    </row>
    <row r="120" spans="1:6" ht="16.899999999999999" customHeight="1">
      <c r="A120" s="39"/>
      <c r="B120" s="39"/>
      <c r="C120" s="39"/>
      <c r="D120" s="39"/>
      <c r="E120" s="36"/>
      <c r="F120" s="35"/>
    </row>
    <row r="121" spans="1:6" ht="16.899999999999999" customHeight="1">
      <c r="A121" s="39"/>
      <c r="B121" s="39"/>
      <c r="C121" s="39"/>
      <c r="D121" s="39"/>
      <c r="E121" s="36"/>
      <c r="F121" s="35"/>
    </row>
    <row r="122" spans="1:6" ht="16.899999999999999" customHeight="1">
      <c r="A122" s="39"/>
      <c r="B122" s="39"/>
      <c r="C122" s="39"/>
      <c r="D122" s="39"/>
      <c r="E122" s="36"/>
      <c r="F122" s="35"/>
    </row>
    <row r="123" spans="1:6" ht="16.899999999999999" customHeight="1">
      <c r="A123" s="39"/>
      <c r="B123" s="39"/>
      <c r="C123" s="39"/>
      <c r="D123" s="39"/>
      <c r="E123" s="36"/>
      <c r="F123" s="35"/>
    </row>
    <row r="124" spans="1:6" ht="16.899999999999999" customHeight="1">
      <c r="A124" s="39"/>
      <c r="B124" s="39"/>
      <c r="C124" s="39"/>
      <c r="D124" s="39"/>
      <c r="E124" s="36"/>
      <c r="F124" s="35"/>
    </row>
    <row r="125" spans="1:6" ht="16.899999999999999" customHeight="1">
      <c r="A125" s="39"/>
      <c r="B125" s="39"/>
      <c r="C125" s="39"/>
      <c r="D125" s="39"/>
      <c r="E125" s="36"/>
      <c r="F125" s="35"/>
    </row>
    <row r="126" spans="1:6" ht="16.899999999999999" customHeight="1">
      <c r="A126" s="39"/>
      <c r="B126" s="39"/>
      <c r="C126" s="39"/>
      <c r="D126" s="39"/>
      <c r="E126" s="36"/>
      <c r="F126" s="35"/>
    </row>
    <row r="127" spans="1:6" ht="16.899999999999999" customHeight="1">
      <c r="A127" s="39"/>
      <c r="B127" s="39"/>
      <c r="C127" s="39"/>
      <c r="D127" s="39"/>
      <c r="E127" s="36"/>
      <c r="F127" s="35"/>
    </row>
    <row r="128" spans="1:6" ht="16.899999999999999" customHeight="1">
      <c r="A128" s="39"/>
      <c r="B128" s="39"/>
      <c r="C128" s="39"/>
      <c r="D128" s="39"/>
      <c r="E128" s="36"/>
      <c r="F128" s="35"/>
    </row>
    <row r="129" spans="1:6" ht="16.899999999999999" customHeight="1">
      <c r="A129" s="39"/>
      <c r="B129" s="39"/>
      <c r="C129" s="39"/>
      <c r="D129" s="39"/>
      <c r="E129" s="36"/>
      <c r="F129" s="35"/>
    </row>
    <row r="130" spans="1:6" ht="16.899999999999999" customHeight="1">
      <c r="A130" s="39"/>
      <c r="B130" s="39"/>
      <c r="C130" s="39"/>
      <c r="D130" s="39"/>
      <c r="E130" s="36"/>
      <c r="F130" s="35"/>
    </row>
    <row r="131" spans="1:6" ht="16.899999999999999" customHeight="1">
      <c r="A131" s="39"/>
      <c r="B131" s="39"/>
      <c r="C131" s="39"/>
      <c r="D131" s="39"/>
      <c r="E131" s="36"/>
      <c r="F131" s="35"/>
    </row>
    <row r="132" spans="1:6" ht="16.899999999999999" customHeight="1">
      <c r="A132" s="39"/>
      <c r="B132" s="39"/>
      <c r="C132" s="39"/>
      <c r="D132" s="39"/>
      <c r="E132" s="36"/>
      <c r="F132" s="35"/>
    </row>
    <row r="133" spans="1:6" ht="16.899999999999999" customHeight="1">
      <c r="A133" s="39"/>
      <c r="B133" s="39"/>
      <c r="C133" s="39"/>
      <c r="D133" s="39"/>
      <c r="E133" s="36"/>
      <c r="F133" s="35"/>
    </row>
    <row r="134" spans="1:6" ht="16.899999999999999" customHeight="1">
      <c r="A134" s="39"/>
      <c r="B134" s="39"/>
      <c r="C134" s="39"/>
      <c r="D134" s="39"/>
      <c r="E134" s="36"/>
      <c r="F134" s="35"/>
    </row>
    <row r="135" spans="1:6" ht="16.899999999999999" customHeight="1">
      <c r="A135" s="39"/>
      <c r="B135" s="39"/>
      <c r="C135" s="39"/>
      <c r="D135" s="39"/>
      <c r="E135" s="36"/>
      <c r="F135" s="35"/>
    </row>
    <row r="136" spans="1:6" ht="16.899999999999999" customHeight="1">
      <c r="A136" s="39"/>
      <c r="B136" s="39"/>
      <c r="C136" s="39"/>
      <c r="D136" s="39"/>
      <c r="E136" s="36"/>
      <c r="F136" s="35"/>
    </row>
    <row r="137" spans="1:6" ht="16.899999999999999" customHeight="1">
      <c r="A137" s="39"/>
      <c r="B137" s="39"/>
      <c r="C137" s="39"/>
      <c r="D137" s="39"/>
      <c r="E137" s="36"/>
      <c r="F137" s="35"/>
    </row>
    <row r="138" spans="1:6" ht="16.899999999999999" customHeight="1">
      <c r="A138" s="39"/>
      <c r="B138" s="39"/>
      <c r="C138" s="39"/>
      <c r="D138" s="39"/>
      <c r="E138" s="36"/>
      <c r="F138" s="35"/>
    </row>
    <row r="139" spans="1:6" ht="16.899999999999999" customHeight="1">
      <c r="A139" s="39"/>
      <c r="B139" s="39"/>
      <c r="C139" s="39"/>
      <c r="D139" s="39"/>
      <c r="E139" s="36"/>
      <c r="F139" s="35"/>
    </row>
    <row r="140" spans="1:6" ht="16.899999999999999" customHeight="1">
      <c r="A140" s="39"/>
      <c r="B140" s="39"/>
      <c r="C140" s="39"/>
      <c r="D140" s="39"/>
      <c r="E140" s="36"/>
      <c r="F140" s="35"/>
    </row>
    <row r="141" spans="1:6" ht="16.899999999999999" customHeight="1">
      <c r="A141" s="39"/>
      <c r="B141" s="39"/>
      <c r="C141" s="39"/>
      <c r="D141" s="39"/>
      <c r="E141" s="36"/>
      <c r="F141" s="35"/>
    </row>
    <row r="142" spans="1:6" ht="16.899999999999999" customHeight="1">
      <c r="A142" s="39"/>
      <c r="B142" s="39"/>
      <c r="C142" s="39"/>
      <c r="D142" s="39"/>
      <c r="E142" s="36"/>
      <c r="F142" s="35"/>
    </row>
    <row r="143" spans="1:6" ht="16.899999999999999" customHeight="1">
      <c r="A143" s="39"/>
      <c r="B143" s="39"/>
      <c r="C143" s="39"/>
      <c r="D143" s="39"/>
      <c r="E143" s="36"/>
      <c r="F143" s="35"/>
    </row>
    <row r="144" spans="1:6" ht="16.899999999999999" customHeight="1">
      <c r="A144" s="39"/>
      <c r="B144" s="39"/>
      <c r="C144" s="39"/>
      <c r="D144" s="39"/>
      <c r="E144" s="36"/>
      <c r="F144" s="35"/>
    </row>
    <row r="145" spans="1:6" ht="16.899999999999999" customHeight="1">
      <c r="A145" s="39"/>
      <c r="B145" s="39"/>
      <c r="C145" s="39"/>
      <c r="D145" s="39"/>
      <c r="E145" s="36"/>
      <c r="F145" s="35"/>
    </row>
    <row r="146" spans="1:6" ht="16.899999999999999" customHeight="1">
      <c r="A146" s="39"/>
      <c r="B146" s="39"/>
      <c r="C146" s="39"/>
      <c r="D146" s="39"/>
      <c r="E146" s="36"/>
      <c r="F146" s="35"/>
    </row>
    <row r="147" spans="1:6" ht="16.899999999999999" customHeight="1">
      <c r="A147" s="39"/>
      <c r="B147" s="39"/>
      <c r="C147" s="39"/>
      <c r="D147" s="39"/>
      <c r="E147" s="36"/>
      <c r="F147" s="35"/>
    </row>
    <row r="148" spans="1:6" ht="16.899999999999999" customHeight="1">
      <c r="A148" s="39"/>
      <c r="B148" s="39"/>
      <c r="C148" s="39"/>
      <c r="D148" s="39"/>
      <c r="E148" s="36"/>
      <c r="F148" s="35"/>
    </row>
    <row r="149" spans="1:6" ht="16.899999999999999" customHeight="1">
      <c r="A149" s="39"/>
      <c r="B149" s="39"/>
      <c r="C149" s="39"/>
      <c r="D149" s="39"/>
      <c r="E149" s="36"/>
      <c r="F149" s="35"/>
    </row>
    <row r="150" spans="1:6" ht="16.899999999999999" customHeight="1">
      <c r="A150" s="39"/>
      <c r="B150" s="39"/>
      <c r="C150" s="39"/>
      <c r="D150" s="39"/>
      <c r="E150" s="36"/>
      <c r="F150" s="35"/>
    </row>
    <row r="151" spans="1:6" ht="16.899999999999999" customHeight="1">
      <c r="A151" s="39"/>
      <c r="B151" s="39"/>
      <c r="C151" s="39"/>
      <c r="D151" s="39"/>
      <c r="E151" s="36"/>
      <c r="F151" s="35"/>
    </row>
    <row r="152" spans="1:6" ht="16.899999999999999" customHeight="1">
      <c r="A152" s="39"/>
      <c r="B152" s="39"/>
      <c r="C152" s="39"/>
      <c r="D152" s="39"/>
      <c r="E152" s="36"/>
      <c r="F152" s="36"/>
    </row>
    <row r="153" spans="1:6" ht="16.899999999999999" customHeight="1">
      <c r="A153" s="39"/>
      <c r="B153" s="39"/>
      <c r="C153" s="39"/>
      <c r="D153" s="39"/>
      <c r="E153" s="36"/>
      <c r="F153" s="36"/>
    </row>
    <row r="154" spans="1:6" ht="16.899999999999999" customHeight="1">
      <c r="A154" s="39"/>
      <c r="B154" s="39"/>
      <c r="C154" s="39"/>
      <c r="D154" s="39"/>
      <c r="E154" s="36"/>
      <c r="F154" s="36"/>
    </row>
    <row r="155" spans="1:6" ht="16.899999999999999" customHeight="1">
      <c r="A155" s="39"/>
      <c r="B155" s="39"/>
      <c r="C155" s="39"/>
      <c r="D155" s="39"/>
      <c r="E155" s="36"/>
      <c r="F155" s="36"/>
    </row>
    <row r="156" spans="1:6" ht="16.899999999999999" customHeight="1">
      <c r="A156" s="39"/>
      <c r="B156" s="39"/>
      <c r="C156" s="39"/>
      <c r="D156" s="39"/>
      <c r="E156" s="36"/>
      <c r="F156" s="36"/>
    </row>
    <row r="157" spans="1:6" ht="16.899999999999999" customHeight="1">
      <c r="A157" s="39"/>
      <c r="B157" s="39"/>
      <c r="C157" s="39"/>
      <c r="D157" s="39"/>
      <c r="E157" s="36"/>
      <c r="F157" s="36"/>
    </row>
    <row r="158" spans="1:6" ht="16.899999999999999" customHeight="1">
      <c r="A158" s="39"/>
      <c r="B158" s="39"/>
      <c r="C158" s="39"/>
      <c r="D158" s="39"/>
      <c r="E158" s="36"/>
      <c r="F158" s="36"/>
    </row>
    <row r="159" spans="1:6" ht="16.899999999999999" customHeight="1">
      <c r="A159" s="39"/>
      <c r="B159" s="39"/>
      <c r="C159" s="39"/>
      <c r="D159" s="39"/>
      <c r="E159" s="36"/>
      <c r="F159" s="36"/>
    </row>
    <row r="160" spans="1:6" ht="16.899999999999999" customHeight="1">
      <c r="A160" s="39"/>
      <c r="B160" s="39"/>
      <c r="C160" s="39"/>
      <c r="D160" s="39"/>
      <c r="E160" s="36"/>
      <c r="F160" s="36"/>
    </row>
    <row r="161" spans="1:6" ht="16.899999999999999" customHeight="1">
      <c r="A161" s="39"/>
      <c r="B161" s="39"/>
      <c r="C161" s="39"/>
      <c r="D161" s="39"/>
      <c r="E161" s="36"/>
      <c r="F161" s="36"/>
    </row>
    <row r="162" spans="1:6" ht="16.899999999999999" customHeight="1">
      <c r="A162" s="39"/>
      <c r="B162" s="39"/>
      <c r="C162" s="39"/>
      <c r="D162" s="39"/>
      <c r="E162" s="36"/>
      <c r="F162" s="36"/>
    </row>
    <row r="163" spans="1:6" ht="16.899999999999999" customHeight="1">
      <c r="A163" s="39"/>
      <c r="B163" s="39"/>
      <c r="C163" s="39"/>
      <c r="D163" s="39"/>
      <c r="E163" s="36"/>
      <c r="F163" s="36"/>
    </row>
    <row r="164" spans="1:6" ht="16.899999999999999" customHeight="1">
      <c r="A164" s="39"/>
      <c r="B164" s="39"/>
      <c r="C164" s="39"/>
      <c r="D164" s="39"/>
      <c r="E164" s="36"/>
      <c r="F164" s="36"/>
    </row>
    <row r="165" spans="1:6" ht="16.899999999999999" customHeight="1">
      <c r="A165" s="39"/>
      <c r="B165" s="39"/>
      <c r="C165" s="39"/>
      <c r="D165" s="39"/>
      <c r="E165" s="36"/>
      <c r="F165" s="36"/>
    </row>
    <row r="166" spans="1:6" ht="16.899999999999999" customHeight="1">
      <c r="A166" s="39"/>
      <c r="B166" s="39"/>
      <c r="C166" s="39"/>
      <c r="D166" s="39"/>
      <c r="E166" s="36"/>
      <c r="F166" s="36"/>
    </row>
    <row r="167" spans="1:6" ht="16.899999999999999" customHeight="1">
      <c r="A167" s="39"/>
      <c r="B167" s="39"/>
      <c r="C167" s="39"/>
      <c r="D167" s="39"/>
      <c r="E167" s="36"/>
      <c r="F167" s="36"/>
    </row>
    <row r="168" spans="1:6" ht="16.899999999999999" customHeight="1">
      <c r="A168" s="39"/>
      <c r="B168" s="39"/>
      <c r="C168" s="39"/>
      <c r="D168" s="39"/>
      <c r="E168" s="36"/>
      <c r="F168" s="36"/>
    </row>
    <row r="169" spans="1:6" ht="16.899999999999999" customHeight="1">
      <c r="A169" s="39"/>
      <c r="B169" s="39"/>
      <c r="C169" s="39"/>
      <c r="D169" s="39"/>
      <c r="E169" s="36"/>
      <c r="F169" s="36"/>
    </row>
    <row r="170" spans="1:6" ht="16.899999999999999" customHeight="1">
      <c r="A170" s="39"/>
      <c r="B170" s="39"/>
      <c r="C170" s="39"/>
      <c r="D170" s="39"/>
      <c r="E170" s="36"/>
      <c r="F170" s="36"/>
    </row>
    <row r="171" spans="1:6" ht="16.899999999999999" customHeight="1">
      <c r="A171" s="39"/>
      <c r="B171" s="39"/>
      <c r="C171" s="39"/>
      <c r="D171" s="39"/>
      <c r="E171" s="36"/>
      <c r="F171" s="36"/>
    </row>
    <row r="172" spans="1:6" ht="16.899999999999999" customHeight="1">
      <c r="A172" s="39"/>
      <c r="B172" s="39"/>
      <c r="C172" s="39"/>
      <c r="D172" s="39"/>
      <c r="E172" s="36"/>
      <c r="F172" s="36"/>
    </row>
    <row r="173" spans="1:6" ht="16.899999999999999" customHeight="1">
      <c r="A173" s="39"/>
      <c r="B173" s="39"/>
      <c r="C173" s="39"/>
      <c r="D173" s="39"/>
      <c r="E173" s="36"/>
      <c r="F173" s="36"/>
    </row>
    <row r="174" spans="1:6" ht="16.899999999999999" customHeight="1">
      <c r="A174" s="39"/>
      <c r="B174" s="39"/>
      <c r="C174" s="39"/>
      <c r="D174" s="39"/>
      <c r="E174" s="36"/>
      <c r="F174" s="36"/>
    </row>
    <row r="175" spans="1:6" ht="16.899999999999999" customHeight="1">
      <c r="A175" s="39"/>
      <c r="B175" s="39"/>
      <c r="C175" s="39"/>
      <c r="D175" s="39"/>
      <c r="E175" s="36"/>
      <c r="F175" s="36"/>
    </row>
    <row r="176" spans="1:6" ht="16.899999999999999" customHeight="1">
      <c r="A176" s="39"/>
      <c r="B176" s="39"/>
      <c r="C176" s="39"/>
      <c r="D176" s="39"/>
      <c r="E176" s="36"/>
      <c r="F176" s="36"/>
    </row>
    <row r="177" spans="1:6" ht="16.899999999999999" customHeight="1">
      <c r="A177" s="39"/>
      <c r="B177" s="39"/>
      <c r="C177" s="39"/>
      <c r="D177" s="39"/>
      <c r="E177" s="36"/>
      <c r="F177" s="36"/>
    </row>
    <row r="178" spans="1:6" ht="16.899999999999999" customHeight="1">
      <c r="A178" s="39"/>
      <c r="B178" s="39"/>
      <c r="C178" s="39"/>
      <c r="D178" s="39"/>
      <c r="E178" s="36"/>
      <c r="F178" s="36"/>
    </row>
    <row r="179" spans="1:6" ht="16.899999999999999" customHeight="1">
      <c r="A179" s="39"/>
      <c r="B179" s="39"/>
      <c r="C179" s="39"/>
      <c r="D179" s="39"/>
      <c r="E179" s="36"/>
      <c r="F179" s="36"/>
    </row>
    <row r="180" spans="1:6" ht="16.899999999999999" customHeight="1">
      <c r="A180" s="39"/>
      <c r="B180" s="39"/>
      <c r="C180" s="39"/>
      <c r="D180" s="39"/>
      <c r="E180" s="36"/>
      <c r="F180" s="36"/>
    </row>
    <row r="181" spans="1:6" ht="16.899999999999999" customHeight="1">
      <c r="A181" s="39"/>
      <c r="B181" s="39"/>
      <c r="C181" s="39"/>
      <c r="D181" s="39"/>
      <c r="E181" s="36"/>
      <c r="F181" s="36"/>
    </row>
    <row r="182" spans="1:6" ht="16.899999999999999" customHeight="1">
      <c r="A182" s="39"/>
      <c r="B182" s="39"/>
      <c r="C182" s="39"/>
      <c r="D182" s="39"/>
      <c r="E182" s="36"/>
      <c r="F182" s="36"/>
    </row>
    <row r="183" spans="1:6" ht="16.899999999999999" customHeight="1">
      <c r="A183" s="39"/>
      <c r="B183" s="39"/>
      <c r="C183" s="39"/>
      <c r="D183" s="39"/>
      <c r="E183" s="36"/>
      <c r="F183" s="36"/>
    </row>
    <row r="184" spans="1:6" ht="16.899999999999999" customHeight="1">
      <c r="A184" s="39"/>
      <c r="B184" s="39"/>
      <c r="C184" s="39"/>
      <c r="D184" s="39"/>
      <c r="E184" s="36"/>
      <c r="F184" s="36"/>
    </row>
    <row r="185" spans="1:6" ht="16.899999999999999" customHeight="1">
      <c r="A185" s="39"/>
      <c r="B185" s="39"/>
      <c r="C185" s="39"/>
      <c r="D185" s="39"/>
      <c r="E185" s="36"/>
      <c r="F185" s="36"/>
    </row>
    <row r="186" spans="1:6" ht="16.899999999999999" customHeight="1">
      <c r="A186" s="39"/>
      <c r="B186" s="39"/>
      <c r="C186" s="39"/>
      <c r="D186" s="39"/>
      <c r="E186" s="36"/>
      <c r="F186" s="36"/>
    </row>
    <row r="187" spans="1:6" ht="16.899999999999999" customHeight="1">
      <c r="A187" s="39"/>
      <c r="B187" s="39"/>
      <c r="C187" s="39"/>
      <c r="D187" s="39"/>
      <c r="E187" s="36"/>
      <c r="F187" s="36"/>
    </row>
    <row r="188" spans="1:6" ht="16.899999999999999" customHeight="1">
      <c r="A188" s="39"/>
      <c r="B188" s="39"/>
      <c r="C188" s="39"/>
      <c r="D188" s="39"/>
      <c r="E188" s="36"/>
      <c r="F188" s="36"/>
    </row>
    <row r="189" spans="1:6" ht="16.899999999999999" customHeight="1">
      <c r="A189" s="39"/>
      <c r="B189" s="39"/>
      <c r="C189" s="39"/>
      <c r="D189" s="39"/>
      <c r="E189" s="36"/>
      <c r="F189" s="36"/>
    </row>
    <row r="190" spans="1:6" ht="16.899999999999999" customHeight="1">
      <c r="A190" s="39"/>
      <c r="B190" s="39"/>
      <c r="C190" s="39"/>
      <c r="D190" s="39"/>
      <c r="E190" s="36"/>
      <c r="F190" s="36"/>
    </row>
    <row r="191" spans="1:6" ht="16.899999999999999" customHeight="1">
      <c r="A191" s="39"/>
      <c r="B191" s="39"/>
      <c r="C191" s="39"/>
      <c r="D191" s="39"/>
      <c r="E191" s="36"/>
      <c r="F191" s="36"/>
    </row>
    <row r="192" spans="1:6" ht="16.899999999999999" customHeight="1">
      <c r="A192" s="39"/>
      <c r="B192" s="39"/>
      <c r="C192" s="39"/>
      <c r="D192" s="39"/>
      <c r="E192" s="36"/>
      <c r="F192" s="36"/>
    </row>
    <row r="193" spans="1:6" ht="16.899999999999999" customHeight="1">
      <c r="A193" s="39"/>
      <c r="B193" s="39"/>
      <c r="C193" s="39"/>
      <c r="D193" s="39"/>
      <c r="E193" s="36"/>
      <c r="F193" s="36"/>
    </row>
    <row r="194" spans="1:6" ht="16.899999999999999" customHeight="1">
      <c r="A194" s="39"/>
      <c r="B194" s="39"/>
      <c r="C194" s="39"/>
      <c r="D194" s="39"/>
      <c r="E194" s="36"/>
      <c r="F194" s="36"/>
    </row>
    <row r="195" spans="1:6" ht="16.899999999999999" customHeight="1">
      <c r="A195" s="39"/>
      <c r="B195" s="39"/>
      <c r="C195" s="39"/>
      <c r="D195" s="39"/>
      <c r="E195" s="36"/>
      <c r="F195" s="36"/>
    </row>
    <row r="196" spans="1:6" ht="16.899999999999999" customHeight="1">
      <c r="A196" s="39"/>
      <c r="B196" s="39"/>
      <c r="C196" s="39"/>
      <c r="D196" s="39"/>
      <c r="E196" s="36"/>
      <c r="F196" s="36"/>
    </row>
    <row r="197" spans="1:6" ht="16.899999999999999" customHeight="1">
      <c r="A197" s="39"/>
      <c r="B197" s="39"/>
      <c r="C197" s="39"/>
      <c r="D197" s="39"/>
      <c r="E197" s="36"/>
      <c r="F197" s="36"/>
    </row>
    <row r="198" spans="1:6" ht="16.899999999999999" customHeight="1">
      <c r="A198" s="39"/>
      <c r="B198" s="39"/>
      <c r="C198" s="39"/>
      <c r="D198" s="39"/>
      <c r="E198" s="36"/>
      <c r="F198" s="36"/>
    </row>
    <row r="199" spans="1:6" ht="16.899999999999999" customHeight="1">
      <c r="A199" s="39"/>
      <c r="B199" s="39"/>
      <c r="C199" s="39"/>
      <c r="D199" s="39"/>
      <c r="E199" s="36"/>
      <c r="F199" s="36"/>
    </row>
    <row r="200" spans="1:6" ht="16.899999999999999" customHeight="1">
      <c r="A200" s="39"/>
      <c r="B200" s="39"/>
      <c r="C200" s="39"/>
      <c r="D200" s="39"/>
      <c r="E200" s="36"/>
      <c r="F200" s="36"/>
    </row>
    <row r="201" spans="1:6" ht="16.899999999999999" customHeight="1">
      <c r="A201" s="39"/>
      <c r="B201" s="39"/>
      <c r="C201" s="39"/>
      <c r="D201" s="39"/>
      <c r="E201" s="36"/>
      <c r="F201" s="36"/>
    </row>
    <row r="202" spans="1:6" ht="16.899999999999999" customHeight="1">
      <c r="A202" s="39"/>
      <c r="B202" s="39"/>
      <c r="C202" s="39"/>
      <c r="D202" s="39"/>
      <c r="E202" s="36"/>
      <c r="F202" s="36"/>
    </row>
    <row r="203" spans="1:6" ht="16.899999999999999" customHeight="1">
      <c r="A203" s="39"/>
      <c r="B203" s="39"/>
      <c r="C203" s="39"/>
      <c r="D203" s="39"/>
      <c r="E203" s="36"/>
      <c r="F203" s="36"/>
    </row>
    <row r="204" spans="1:6" ht="16.899999999999999" customHeight="1">
      <c r="A204" s="39"/>
      <c r="B204" s="39"/>
      <c r="C204" s="39"/>
      <c r="D204" s="39"/>
      <c r="E204" s="36"/>
      <c r="F204" s="36"/>
    </row>
    <row r="205" spans="1:6" ht="16.899999999999999" customHeight="1">
      <c r="A205" s="39"/>
      <c r="B205" s="39"/>
      <c r="C205" s="39"/>
      <c r="D205" s="39"/>
      <c r="E205" s="36"/>
      <c r="F205" s="36"/>
    </row>
    <row r="206" spans="1:6" ht="16.899999999999999" customHeight="1">
      <c r="A206" s="39"/>
      <c r="B206" s="39"/>
      <c r="C206" s="39"/>
      <c r="D206" s="39"/>
      <c r="E206" s="36"/>
      <c r="F206" s="36"/>
    </row>
    <row r="207" spans="1:6" ht="16.899999999999999" customHeight="1">
      <c r="A207" s="39"/>
      <c r="B207" s="39"/>
      <c r="C207" s="39"/>
      <c r="D207" s="39"/>
      <c r="E207" s="36"/>
      <c r="F207" s="36"/>
    </row>
    <row r="208" spans="1:6" ht="16.899999999999999" customHeight="1">
      <c r="A208" s="39"/>
      <c r="B208" s="39"/>
      <c r="C208" s="39"/>
      <c r="D208" s="39"/>
      <c r="E208" s="36"/>
      <c r="F208" s="36"/>
    </row>
    <row r="209" spans="1:6" ht="16.899999999999999" customHeight="1">
      <c r="A209" s="39"/>
      <c r="B209" s="39"/>
      <c r="C209" s="39"/>
      <c r="D209" s="39"/>
      <c r="E209" s="36"/>
      <c r="F209" s="36"/>
    </row>
    <row r="210" spans="1:6" ht="16.899999999999999" customHeight="1">
      <c r="A210" s="39"/>
      <c r="B210" s="39"/>
      <c r="C210" s="39"/>
      <c r="D210" s="39"/>
      <c r="E210" s="36"/>
      <c r="F210" s="36"/>
    </row>
    <row r="211" spans="1:6" ht="16.899999999999999" customHeight="1">
      <c r="A211" s="39"/>
      <c r="B211" s="39"/>
      <c r="C211" s="39"/>
      <c r="D211" s="39"/>
      <c r="E211" s="36"/>
      <c r="F211" s="36"/>
    </row>
    <row r="212" spans="1:6" ht="16.899999999999999" customHeight="1">
      <c r="A212" s="39"/>
      <c r="B212" s="39"/>
      <c r="C212" s="39"/>
      <c r="D212" s="39"/>
      <c r="E212" s="36"/>
      <c r="F212" s="36"/>
    </row>
    <row r="213" spans="1:6" ht="16.899999999999999" customHeight="1">
      <c r="A213" s="39"/>
      <c r="B213" s="39"/>
      <c r="C213" s="39"/>
      <c r="D213" s="39"/>
      <c r="E213" s="36"/>
      <c r="F213" s="36"/>
    </row>
    <row r="214" spans="1:6" ht="16.899999999999999" customHeight="1">
      <c r="A214" s="39"/>
      <c r="B214" s="39"/>
      <c r="C214" s="39"/>
      <c r="D214" s="39"/>
      <c r="E214" s="36"/>
      <c r="F214" s="36"/>
    </row>
    <row r="215" spans="1:6" ht="16.899999999999999" customHeight="1">
      <c r="A215" s="39"/>
      <c r="B215" s="39"/>
      <c r="C215" s="39"/>
      <c r="D215" s="39"/>
      <c r="E215" s="36"/>
      <c r="F215" s="36"/>
    </row>
    <row r="216" spans="1:6" ht="16.899999999999999" customHeight="1">
      <c r="A216" s="39"/>
      <c r="B216" s="39"/>
      <c r="C216" s="39"/>
      <c r="D216" s="39"/>
      <c r="E216" s="36"/>
      <c r="F216" s="36"/>
    </row>
    <row r="217" spans="1:6" ht="16.899999999999999" customHeight="1">
      <c r="A217" s="39"/>
      <c r="B217" s="39"/>
      <c r="C217" s="39"/>
      <c r="D217" s="39"/>
      <c r="E217" s="36"/>
      <c r="F217" s="36"/>
    </row>
    <row r="218" spans="1:6" ht="16.899999999999999" customHeight="1">
      <c r="A218" s="39"/>
      <c r="B218" s="39"/>
      <c r="C218" s="39"/>
      <c r="D218" s="39"/>
      <c r="E218" s="36"/>
      <c r="F218" s="36"/>
    </row>
    <row r="219" spans="1:6" ht="16.899999999999999" customHeight="1">
      <c r="A219" s="39"/>
      <c r="B219" s="39"/>
      <c r="C219" s="39"/>
      <c r="D219" s="39"/>
      <c r="E219" s="36"/>
      <c r="F219" s="36"/>
    </row>
    <row r="220" spans="1:6" ht="16.899999999999999" customHeight="1">
      <c r="A220" s="39"/>
      <c r="B220" s="39"/>
      <c r="C220" s="39"/>
      <c r="D220" s="39"/>
      <c r="E220" s="36"/>
      <c r="F220" s="36"/>
    </row>
    <row r="221" spans="1:6" ht="16.899999999999999" customHeight="1">
      <c r="A221" s="39"/>
      <c r="B221" s="39"/>
      <c r="C221" s="39"/>
      <c r="D221" s="39"/>
      <c r="E221" s="36"/>
      <c r="F221" s="36"/>
    </row>
    <row r="222" spans="1:6" ht="16.899999999999999" customHeight="1">
      <c r="A222" s="39"/>
      <c r="B222" s="39"/>
      <c r="C222" s="39"/>
      <c r="D222" s="39"/>
      <c r="E222" s="36"/>
      <c r="F222" s="36"/>
    </row>
    <row r="223" spans="1:6" ht="16.899999999999999" customHeight="1">
      <c r="A223" s="39"/>
      <c r="B223" s="39"/>
      <c r="C223" s="39"/>
      <c r="D223" s="39"/>
      <c r="E223" s="36"/>
      <c r="F223" s="36"/>
    </row>
    <row r="224" spans="1:6" ht="16.899999999999999" customHeight="1">
      <c r="A224" s="39"/>
      <c r="B224" s="39"/>
      <c r="C224" s="39"/>
      <c r="D224" s="39"/>
      <c r="E224" s="36"/>
      <c r="F224" s="36"/>
    </row>
    <row r="225" spans="1:6" ht="16.899999999999999" customHeight="1">
      <c r="A225" s="39"/>
      <c r="B225" s="39"/>
      <c r="C225" s="39"/>
      <c r="D225" s="39"/>
      <c r="E225" s="36"/>
      <c r="F225" s="36"/>
    </row>
    <row r="226" spans="1:6" ht="16.899999999999999" customHeight="1">
      <c r="A226" s="39"/>
      <c r="B226" s="39"/>
      <c r="C226" s="39"/>
      <c r="D226" s="39"/>
      <c r="E226" s="36"/>
      <c r="F226" s="36"/>
    </row>
    <row r="227" spans="1:6" ht="16.899999999999999" customHeight="1">
      <c r="A227" s="39"/>
      <c r="B227" s="39"/>
      <c r="C227" s="39"/>
      <c r="D227" s="39"/>
      <c r="E227" s="36"/>
      <c r="F227" s="36"/>
    </row>
    <row r="228" spans="1:6" ht="16.899999999999999" customHeight="1">
      <c r="A228" s="39"/>
      <c r="B228" s="39"/>
      <c r="C228" s="39"/>
      <c r="D228" s="39"/>
      <c r="E228" s="36"/>
      <c r="F228" s="36"/>
    </row>
    <row r="229" spans="1:6" ht="16.899999999999999" customHeight="1">
      <c r="A229" s="39"/>
      <c r="B229" s="39"/>
      <c r="C229" s="39"/>
      <c r="D229" s="39"/>
      <c r="E229" s="36"/>
      <c r="F229" s="36"/>
    </row>
    <row r="230" spans="1:6" ht="16.899999999999999" customHeight="1">
      <c r="A230" s="39"/>
      <c r="B230" s="39"/>
      <c r="C230" s="39"/>
      <c r="D230" s="39"/>
      <c r="E230" s="36"/>
      <c r="F230" s="36"/>
    </row>
    <row r="231" spans="1:6" ht="16.899999999999999" customHeight="1">
      <c r="A231" s="39"/>
      <c r="B231" s="39"/>
      <c r="C231" s="39"/>
      <c r="D231" s="39"/>
      <c r="E231" s="36"/>
      <c r="F231" s="36"/>
    </row>
    <row r="232" spans="1:6" ht="16.899999999999999" customHeight="1">
      <c r="A232" s="39"/>
      <c r="B232" s="39"/>
      <c r="C232" s="39"/>
      <c r="D232" s="39"/>
      <c r="E232" s="36"/>
      <c r="F232" s="36"/>
    </row>
    <row r="233" spans="1:6" ht="16.899999999999999" customHeight="1">
      <c r="A233" s="39"/>
      <c r="B233" s="39"/>
      <c r="C233" s="39"/>
      <c r="D233" s="39"/>
      <c r="E233" s="36"/>
      <c r="F233" s="36"/>
    </row>
    <row r="234" spans="1:6" ht="16.899999999999999" customHeight="1">
      <c r="A234" s="39"/>
      <c r="B234" s="39"/>
      <c r="C234" s="39"/>
      <c r="D234" s="39"/>
      <c r="E234" s="36"/>
      <c r="F234" s="36"/>
    </row>
    <row r="235" spans="1:6" ht="16.899999999999999" customHeight="1">
      <c r="A235" s="39"/>
      <c r="B235" s="39"/>
      <c r="C235" s="39"/>
      <c r="D235" s="39"/>
      <c r="E235" s="36"/>
      <c r="F235" s="36"/>
    </row>
    <row r="236" spans="1:6" ht="16.899999999999999" customHeight="1">
      <c r="A236" s="39"/>
      <c r="B236" s="39"/>
      <c r="C236" s="39"/>
      <c r="D236" s="39"/>
      <c r="E236" s="36"/>
      <c r="F236" s="36"/>
    </row>
    <row r="237" spans="1:6" ht="16.899999999999999" customHeight="1">
      <c r="A237" s="39"/>
      <c r="B237" s="39"/>
      <c r="C237" s="39"/>
      <c r="D237" s="39"/>
      <c r="E237" s="36"/>
      <c r="F237" s="36"/>
    </row>
    <row r="238" spans="1:6" ht="16.899999999999999" customHeight="1">
      <c r="A238" s="39"/>
      <c r="B238" s="39"/>
      <c r="C238" s="39"/>
      <c r="D238" s="39"/>
      <c r="E238" s="36"/>
      <c r="F238" s="36"/>
    </row>
    <row r="239" spans="1:6" ht="16.899999999999999" customHeight="1">
      <c r="A239" s="39"/>
      <c r="B239" s="39"/>
      <c r="C239" s="39"/>
      <c r="D239" s="39"/>
      <c r="E239" s="36"/>
      <c r="F239" s="36"/>
    </row>
    <row r="240" spans="1:6" ht="16.899999999999999" customHeight="1">
      <c r="A240" s="39"/>
      <c r="B240" s="39"/>
      <c r="C240" s="39"/>
      <c r="D240" s="39"/>
      <c r="E240" s="36"/>
      <c r="F240" s="36"/>
    </row>
    <row r="241" spans="1:6" ht="16.899999999999999" customHeight="1">
      <c r="A241" s="39"/>
      <c r="B241" s="39"/>
      <c r="C241" s="39"/>
      <c r="D241" s="39"/>
      <c r="E241" s="36"/>
      <c r="F241" s="36"/>
    </row>
    <row r="242" spans="1:6" ht="16.899999999999999" customHeight="1">
      <c r="A242" s="39"/>
      <c r="B242" s="39"/>
      <c r="C242" s="39"/>
      <c r="D242" s="39"/>
      <c r="E242" s="36"/>
      <c r="F242" s="36"/>
    </row>
    <row r="243" spans="1:6" ht="16.899999999999999" customHeight="1">
      <c r="A243" s="39"/>
      <c r="B243" s="39"/>
      <c r="C243" s="39"/>
      <c r="D243" s="39"/>
      <c r="E243" s="36"/>
      <c r="F243" s="36"/>
    </row>
    <row r="244" spans="1:6" ht="16.899999999999999" customHeight="1">
      <c r="A244" s="39"/>
      <c r="B244" s="39"/>
      <c r="C244" s="39"/>
      <c r="D244" s="39"/>
      <c r="E244" s="36"/>
      <c r="F244" s="36"/>
    </row>
    <row r="245" spans="1:6" ht="16.899999999999999" customHeight="1">
      <c r="A245" s="39"/>
      <c r="B245" s="39"/>
      <c r="C245" s="39"/>
      <c r="D245" s="39"/>
      <c r="E245" s="36"/>
      <c r="F245" s="36"/>
    </row>
    <row r="246" spans="1:6" ht="16.899999999999999" customHeight="1">
      <c r="A246" s="39"/>
      <c r="B246" s="39"/>
      <c r="C246" s="39"/>
      <c r="D246" s="39"/>
      <c r="E246" s="36"/>
      <c r="F246" s="36"/>
    </row>
    <row r="247" spans="1:6" ht="16.899999999999999" customHeight="1">
      <c r="A247" s="39"/>
      <c r="B247" s="39"/>
      <c r="C247" s="39"/>
      <c r="D247" s="39"/>
      <c r="E247" s="36"/>
      <c r="F247" s="36"/>
    </row>
    <row r="248" spans="1:6" ht="16.899999999999999" customHeight="1">
      <c r="A248" s="39"/>
      <c r="B248" s="39"/>
      <c r="C248" s="39"/>
      <c r="D248" s="39"/>
      <c r="E248" s="36"/>
      <c r="F248" s="36"/>
    </row>
    <row r="249" spans="1:6" ht="16.899999999999999" customHeight="1">
      <c r="A249" s="39"/>
      <c r="B249" s="39"/>
      <c r="C249" s="39"/>
      <c r="D249" s="39"/>
      <c r="E249" s="36"/>
      <c r="F249" s="36"/>
    </row>
    <row r="250" spans="1:6" ht="16.899999999999999" customHeight="1">
      <c r="A250" s="39"/>
      <c r="B250" s="39"/>
      <c r="C250" s="39"/>
      <c r="D250" s="39"/>
      <c r="E250" s="36"/>
      <c r="F250" s="36"/>
    </row>
    <row r="251" spans="1:6" ht="16.899999999999999" customHeight="1">
      <c r="A251" s="39"/>
      <c r="B251" s="39"/>
      <c r="C251" s="39"/>
      <c r="D251" s="39"/>
      <c r="E251" s="36"/>
      <c r="F251" s="36"/>
    </row>
    <row r="252" spans="1:6" ht="16.899999999999999" customHeight="1">
      <c r="A252" s="39"/>
      <c r="B252" s="39"/>
      <c r="C252" s="39"/>
      <c r="D252" s="39"/>
      <c r="E252" s="36"/>
      <c r="F252" s="36"/>
    </row>
    <row r="253" spans="1:6" ht="16.899999999999999" customHeight="1">
      <c r="A253" s="39"/>
      <c r="B253" s="39"/>
      <c r="C253" s="39"/>
      <c r="D253" s="39"/>
      <c r="E253" s="36"/>
      <c r="F253" s="36"/>
    </row>
    <row r="254" spans="1:6" ht="16.899999999999999" customHeight="1">
      <c r="A254" s="39"/>
      <c r="B254" s="39"/>
      <c r="C254" s="39"/>
      <c r="D254" s="39"/>
      <c r="E254" s="36"/>
      <c r="F254" s="36"/>
    </row>
    <row r="255" spans="1:6" ht="16.899999999999999" customHeight="1">
      <c r="A255" s="39"/>
      <c r="B255" s="39"/>
      <c r="C255" s="39"/>
      <c r="D255" s="39"/>
      <c r="E255" s="36"/>
      <c r="F255" s="36"/>
    </row>
    <row r="256" spans="1:6" ht="16.899999999999999" customHeight="1">
      <c r="A256" s="39"/>
      <c r="B256" s="39"/>
      <c r="C256" s="39"/>
      <c r="D256" s="39"/>
      <c r="E256" s="36"/>
      <c r="F256" s="36"/>
    </row>
    <row r="257" spans="1:6" ht="16.899999999999999" customHeight="1">
      <c r="A257" s="39"/>
      <c r="B257" s="39"/>
      <c r="C257" s="39"/>
      <c r="D257" s="39"/>
      <c r="E257" s="36"/>
      <c r="F257" s="36"/>
    </row>
    <row r="258" spans="1:6" ht="16.899999999999999" customHeight="1">
      <c r="A258" s="39"/>
      <c r="B258" s="39"/>
      <c r="C258" s="39"/>
      <c r="D258" s="39"/>
      <c r="E258" s="36"/>
      <c r="F258" s="36"/>
    </row>
    <row r="259" spans="1:6" ht="16.899999999999999" customHeight="1">
      <c r="A259" s="39"/>
      <c r="B259" s="39"/>
      <c r="C259" s="39"/>
      <c r="D259" s="39"/>
      <c r="E259" s="36"/>
      <c r="F259" s="36"/>
    </row>
    <row r="260" spans="1:6" ht="16.899999999999999" customHeight="1">
      <c r="A260" s="39"/>
      <c r="B260" s="39"/>
      <c r="C260" s="39"/>
      <c r="D260" s="39"/>
      <c r="E260" s="36"/>
      <c r="F260" s="36"/>
    </row>
    <row r="261" spans="1:6" ht="16.899999999999999" customHeight="1">
      <c r="A261" s="39"/>
      <c r="B261" s="39"/>
      <c r="C261" s="39"/>
      <c r="D261" s="39"/>
      <c r="E261" s="36"/>
      <c r="F261" s="36"/>
    </row>
    <row r="262" spans="1:6" ht="16.899999999999999" customHeight="1">
      <c r="A262" s="39"/>
      <c r="B262" s="39"/>
      <c r="C262" s="39"/>
      <c r="D262" s="39"/>
      <c r="E262" s="36"/>
      <c r="F262" s="36"/>
    </row>
    <row r="263" spans="1:6" ht="16.899999999999999" customHeight="1">
      <c r="A263" s="39"/>
      <c r="B263" s="39"/>
      <c r="C263" s="39"/>
      <c r="D263" s="39"/>
      <c r="E263" s="36"/>
      <c r="F263" s="36"/>
    </row>
    <row r="264" spans="1:6" ht="16.899999999999999" customHeight="1">
      <c r="A264" s="39"/>
      <c r="B264" s="39"/>
      <c r="C264" s="39"/>
      <c r="D264" s="39"/>
      <c r="E264" s="36"/>
      <c r="F264" s="36"/>
    </row>
    <row r="265" spans="1:6" ht="16.899999999999999" customHeight="1">
      <c r="A265" s="39"/>
      <c r="B265" s="39"/>
      <c r="C265" s="39"/>
      <c r="D265" s="39"/>
      <c r="E265" s="36"/>
      <c r="F265" s="36"/>
    </row>
    <row r="266" spans="1:6" ht="16.899999999999999" customHeight="1">
      <c r="A266" s="39"/>
      <c r="B266" s="39"/>
      <c r="C266" s="39"/>
      <c r="D266" s="39"/>
      <c r="E266" s="36"/>
      <c r="F266" s="36"/>
    </row>
    <row r="267" spans="1:6" ht="16.899999999999999" customHeight="1">
      <c r="A267" s="39"/>
      <c r="B267" s="39"/>
      <c r="C267" s="39"/>
      <c r="D267" s="39"/>
      <c r="E267" s="36"/>
      <c r="F267" s="36"/>
    </row>
    <row r="268" spans="1:6" ht="16.899999999999999" customHeight="1">
      <c r="A268" s="39"/>
      <c r="B268" s="39"/>
      <c r="C268" s="39"/>
      <c r="D268" s="39"/>
      <c r="E268" s="36"/>
      <c r="F268" s="36"/>
    </row>
    <row r="269" spans="1:6" ht="16.899999999999999" customHeight="1">
      <c r="A269" s="39"/>
      <c r="B269" s="39"/>
      <c r="C269" s="39"/>
      <c r="D269" s="39"/>
      <c r="E269" s="36"/>
      <c r="F269" s="36"/>
    </row>
    <row r="270" spans="1:6" ht="16.899999999999999" customHeight="1">
      <c r="A270" s="39"/>
      <c r="B270" s="39"/>
      <c r="C270" s="39"/>
      <c r="D270" s="39"/>
      <c r="E270" s="36"/>
      <c r="F270" s="36"/>
    </row>
    <row r="271" spans="1:6" ht="16.899999999999999" customHeight="1">
      <c r="A271" s="39"/>
      <c r="B271" s="39"/>
      <c r="C271" s="39"/>
      <c r="D271" s="39"/>
      <c r="E271" s="36"/>
      <c r="F271" s="36"/>
    </row>
    <row r="272" spans="1:6" ht="16.899999999999999" customHeight="1">
      <c r="A272" s="39"/>
      <c r="B272" s="39"/>
      <c r="C272" s="39"/>
      <c r="D272" s="39"/>
      <c r="E272" s="36"/>
      <c r="F272" s="36"/>
    </row>
    <row r="273" spans="1:6" ht="16.899999999999999" customHeight="1">
      <c r="A273" s="39"/>
      <c r="B273" s="39"/>
      <c r="C273" s="39"/>
      <c r="D273" s="39"/>
      <c r="E273" s="36"/>
      <c r="F273" s="36"/>
    </row>
    <row r="274" spans="1:6" ht="16.899999999999999" customHeight="1">
      <c r="A274" s="39"/>
      <c r="B274" s="39"/>
      <c r="C274" s="39"/>
      <c r="D274" s="39"/>
      <c r="E274" s="36"/>
      <c r="F274" s="36"/>
    </row>
    <row r="275" spans="1:6" ht="16.899999999999999" customHeight="1">
      <c r="A275" s="39"/>
      <c r="B275" s="39"/>
      <c r="C275" s="39"/>
      <c r="D275" s="39"/>
      <c r="E275" s="36"/>
      <c r="F275" s="36"/>
    </row>
    <row r="276" spans="1:6" ht="16.899999999999999" customHeight="1">
      <c r="A276" s="39"/>
      <c r="B276" s="39"/>
      <c r="C276" s="39"/>
      <c r="D276" s="39"/>
      <c r="E276" s="36"/>
      <c r="F276" s="36"/>
    </row>
    <row r="277" spans="1:6" ht="16.899999999999999" customHeight="1">
      <c r="A277" s="39"/>
      <c r="B277" s="39"/>
      <c r="C277" s="39"/>
      <c r="D277" s="39"/>
      <c r="E277" s="36"/>
      <c r="F277" s="36"/>
    </row>
    <row r="278" spans="1:6" ht="16.899999999999999" customHeight="1">
      <c r="A278" s="39"/>
      <c r="B278" s="39"/>
      <c r="C278" s="39"/>
      <c r="D278" s="39"/>
      <c r="E278" s="36"/>
      <c r="F278" s="36"/>
    </row>
    <row r="279" spans="1:6" ht="16.899999999999999" customHeight="1">
      <c r="A279" s="39"/>
      <c r="B279" s="39"/>
      <c r="C279" s="39"/>
      <c r="D279" s="39"/>
      <c r="E279" s="36"/>
      <c r="F279" s="36"/>
    </row>
    <row r="280" spans="1:6" ht="16.899999999999999" customHeight="1">
      <c r="A280" s="39"/>
      <c r="B280" s="39"/>
      <c r="C280" s="39"/>
      <c r="D280" s="39"/>
      <c r="E280" s="36"/>
      <c r="F280" s="36"/>
    </row>
    <row r="281" spans="1:6" ht="16.899999999999999" customHeight="1">
      <c r="A281" s="39"/>
      <c r="B281" s="39"/>
      <c r="C281" s="39"/>
      <c r="D281" s="39"/>
      <c r="E281" s="36"/>
      <c r="F281" s="36"/>
    </row>
    <row r="282" spans="1:6" ht="16.899999999999999" customHeight="1">
      <c r="A282" s="39"/>
      <c r="B282" s="39"/>
      <c r="C282" s="39"/>
      <c r="D282" s="39"/>
      <c r="E282" s="36"/>
      <c r="F282" s="36"/>
    </row>
    <row r="283" spans="1:6" ht="16.899999999999999" customHeight="1">
      <c r="A283" s="39"/>
      <c r="B283" s="39"/>
      <c r="C283" s="39"/>
      <c r="D283" s="39"/>
      <c r="E283" s="36"/>
      <c r="F283" s="36"/>
    </row>
    <row r="284" spans="1:6" ht="16.899999999999999" customHeight="1">
      <c r="A284" s="39"/>
      <c r="B284" s="39"/>
      <c r="C284" s="39"/>
      <c r="D284" s="39"/>
      <c r="E284" s="36"/>
      <c r="F284" s="36"/>
    </row>
    <row r="285" spans="1:6" ht="16.899999999999999" customHeight="1">
      <c r="A285" s="39"/>
      <c r="B285" s="39"/>
      <c r="C285" s="39"/>
      <c r="D285" s="39"/>
      <c r="E285" s="36"/>
      <c r="F285" s="36"/>
    </row>
    <row r="286" spans="1:6" ht="16.899999999999999" customHeight="1">
      <c r="A286" s="39"/>
      <c r="B286" s="39"/>
      <c r="C286" s="39"/>
      <c r="D286" s="39"/>
      <c r="E286" s="36"/>
      <c r="F286" s="36"/>
    </row>
    <row r="287" spans="1:6" ht="16.899999999999999" customHeight="1">
      <c r="A287" s="39"/>
      <c r="B287" s="39"/>
      <c r="C287" s="39"/>
      <c r="D287" s="39"/>
      <c r="E287" s="36"/>
      <c r="F287" s="36"/>
    </row>
    <row r="288" spans="1:6" ht="16.899999999999999" customHeight="1">
      <c r="A288" s="39"/>
      <c r="B288" s="39"/>
      <c r="C288" s="39"/>
      <c r="D288" s="39"/>
      <c r="E288" s="36"/>
      <c r="F288" s="36"/>
    </row>
    <row r="289" spans="1:6" ht="16.899999999999999" customHeight="1">
      <c r="A289" s="39"/>
      <c r="B289" s="39"/>
      <c r="C289" s="39"/>
      <c r="D289" s="39"/>
      <c r="E289" s="36"/>
      <c r="F289" s="36"/>
    </row>
    <row r="290" spans="1:6" ht="16.899999999999999" customHeight="1">
      <c r="A290" s="39"/>
      <c r="B290" s="39"/>
      <c r="C290" s="39"/>
      <c r="D290" s="39"/>
      <c r="E290" s="36"/>
      <c r="F290" s="36"/>
    </row>
    <row r="291" spans="1:6" ht="16.899999999999999" customHeight="1">
      <c r="A291" s="39"/>
      <c r="B291" s="39"/>
      <c r="C291" s="39"/>
      <c r="D291" s="39"/>
      <c r="E291" s="36"/>
      <c r="F291" s="36"/>
    </row>
    <row r="292" spans="1:6" ht="16.899999999999999" customHeight="1">
      <c r="A292" s="39"/>
      <c r="B292" s="39"/>
      <c r="C292" s="39"/>
      <c r="D292" s="39"/>
      <c r="E292" s="36"/>
      <c r="F292" s="36"/>
    </row>
    <row r="293" spans="1:6" ht="16.899999999999999" customHeight="1">
      <c r="A293" s="39"/>
      <c r="B293" s="39"/>
      <c r="C293" s="39"/>
      <c r="D293" s="39"/>
      <c r="E293" s="36"/>
      <c r="F293" s="36"/>
    </row>
    <row r="294" spans="1:6" ht="16.899999999999999" customHeight="1">
      <c r="A294" s="39"/>
      <c r="B294" s="39"/>
      <c r="C294" s="39"/>
      <c r="D294" s="39"/>
      <c r="E294" s="36"/>
      <c r="F294" s="36"/>
    </row>
    <row r="295" spans="1:6" ht="16.899999999999999" customHeight="1">
      <c r="A295" s="39"/>
      <c r="B295" s="39"/>
      <c r="C295" s="39"/>
      <c r="D295" s="39"/>
      <c r="E295" s="36"/>
      <c r="F295" s="36"/>
    </row>
    <row r="296" spans="1:6" ht="16.899999999999999" customHeight="1">
      <c r="A296" s="39"/>
      <c r="B296" s="39"/>
      <c r="C296" s="39"/>
      <c r="D296" s="39"/>
      <c r="E296" s="36"/>
      <c r="F296" s="36"/>
    </row>
    <row r="297" spans="1:6" ht="16.899999999999999" customHeight="1">
      <c r="A297" s="39"/>
      <c r="B297" s="39"/>
      <c r="C297" s="39"/>
      <c r="D297" s="39"/>
      <c r="E297" s="36"/>
      <c r="F297" s="36"/>
    </row>
    <row r="298" spans="1:6" ht="16.899999999999999" customHeight="1">
      <c r="A298" s="39"/>
      <c r="B298" s="39"/>
      <c r="C298" s="39"/>
      <c r="D298" s="39"/>
      <c r="E298" s="36"/>
      <c r="F298" s="36"/>
    </row>
    <row r="299" spans="1:6" ht="16.899999999999999" customHeight="1">
      <c r="A299" s="39"/>
      <c r="B299" s="39"/>
      <c r="C299" s="39"/>
      <c r="D299" s="39"/>
      <c r="E299" s="36"/>
      <c r="F299" s="36"/>
    </row>
    <row r="300" spans="1:6" ht="16.899999999999999" customHeight="1">
      <c r="A300" s="39"/>
      <c r="B300" s="39"/>
      <c r="C300" s="39"/>
      <c r="D300" s="39"/>
      <c r="E300" s="36"/>
      <c r="F300" s="36"/>
    </row>
    <row r="301" spans="1:6" ht="16.899999999999999" customHeight="1">
      <c r="A301" s="39"/>
      <c r="B301" s="39"/>
      <c r="C301" s="39"/>
      <c r="D301" s="39"/>
      <c r="E301" s="36"/>
      <c r="F301" s="36"/>
    </row>
    <row r="302" spans="1:6" ht="16.899999999999999" customHeight="1">
      <c r="A302" s="39"/>
      <c r="B302" s="39"/>
      <c r="C302" s="39"/>
      <c r="D302" s="39"/>
      <c r="E302" s="36"/>
      <c r="F302" s="36"/>
    </row>
    <row r="303" spans="1:6" ht="16.899999999999999" customHeight="1">
      <c r="A303" s="39"/>
      <c r="B303" s="39"/>
      <c r="C303" s="39"/>
      <c r="D303" s="39"/>
      <c r="E303" s="36"/>
      <c r="F303" s="36"/>
    </row>
    <row r="304" spans="1:6" ht="16.899999999999999" customHeight="1">
      <c r="A304" s="39"/>
      <c r="B304" s="39"/>
      <c r="C304" s="39"/>
      <c r="D304" s="39"/>
      <c r="E304" s="36"/>
      <c r="F304" s="36"/>
    </row>
    <row r="305" spans="1:6" ht="16.899999999999999" customHeight="1">
      <c r="A305" s="39"/>
      <c r="B305" s="39"/>
      <c r="C305" s="39"/>
      <c r="D305" s="39"/>
      <c r="E305" s="36"/>
      <c r="F305" s="36"/>
    </row>
    <row r="306" spans="1:6" ht="16.899999999999999" customHeight="1">
      <c r="A306" s="39"/>
      <c r="B306" s="39"/>
      <c r="C306" s="39"/>
      <c r="D306" s="39"/>
      <c r="E306" s="36"/>
      <c r="F306" s="36"/>
    </row>
    <row r="307" spans="1:6" ht="16.899999999999999" customHeight="1">
      <c r="A307" s="39"/>
      <c r="B307" s="39"/>
      <c r="C307" s="39"/>
      <c r="D307" s="39"/>
      <c r="E307" s="36"/>
      <c r="F307" s="36"/>
    </row>
    <row r="308" spans="1:6" ht="16.899999999999999" customHeight="1">
      <c r="A308" s="39"/>
      <c r="B308" s="39"/>
      <c r="C308" s="39"/>
      <c r="D308" s="39"/>
      <c r="E308" s="36"/>
      <c r="F308" s="36"/>
    </row>
    <row r="309" spans="1:6" ht="16.899999999999999" customHeight="1">
      <c r="A309" s="39"/>
      <c r="B309" s="39"/>
      <c r="C309" s="39"/>
      <c r="D309" s="39"/>
      <c r="E309" s="36"/>
      <c r="F309" s="36"/>
    </row>
    <row r="310" spans="1:6" ht="16.899999999999999" customHeight="1">
      <c r="A310" s="39"/>
      <c r="B310" s="39"/>
      <c r="C310" s="39"/>
      <c r="D310" s="39"/>
      <c r="E310" s="36"/>
      <c r="F310" s="36"/>
    </row>
    <row r="311" spans="1:6" ht="16.899999999999999" customHeight="1">
      <c r="A311" s="39"/>
      <c r="B311" s="39"/>
      <c r="C311" s="39"/>
      <c r="D311" s="39"/>
      <c r="E311" s="36"/>
      <c r="F311" s="36"/>
    </row>
    <row r="312" spans="1:6" ht="16.899999999999999" customHeight="1">
      <c r="A312" s="39"/>
      <c r="B312" s="39"/>
      <c r="C312" s="39"/>
      <c r="D312" s="39"/>
      <c r="E312" s="36"/>
      <c r="F312" s="36"/>
    </row>
    <row r="313" spans="1:6" ht="16.899999999999999" customHeight="1">
      <c r="A313" s="39"/>
      <c r="B313" s="39"/>
      <c r="C313" s="39"/>
      <c r="D313" s="39"/>
      <c r="E313" s="36"/>
      <c r="F313" s="36"/>
    </row>
    <row r="314" spans="1:6" ht="16.899999999999999" customHeight="1">
      <c r="A314" s="39"/>
      <c r="B314" s="39"/>
      <c r="C314" s="39"/>
      <c r="D314" s="39"/>
      <c r="E314" s="36"/>
      <c r="F314" s="36"/>
    </row>
    <row r="315" spans="1:6" ht="16.899999999999999" customHeight="1">
      <c r="A315" s="39"/>
      <c r="B315" s="39"/>
      <c r="C315" s="39"/>
      <c r="D315" s="39"/>
      <c r="E315" s="36"/>
      <c r="F315" s="36"/>
    </row>
    <row r="316" spans="1:6" ht="16.899999999999999" customHeight="1">
      <c r="A316" s="39"/>
      <c r="B316" s="39"/>
      <c r="C316" s="39"/>
      <c r="D316" s="39"/>
      <c r="E316" s="36"/>
      <c r="F316" s="36"/>
    </row>
    <row r="317" spans="1:6" ht="16.899999999999999" customHeight="1">
      <c r="A317" s="39"/>
      <c r="B317" s="39"/>
      <c r="C317" s="39"/>
      <c r="D317" s="39"/>
      <c r="E317" s="36"/>
      <c r="F317" s="36"/>
    </row>
    <row r="318" spans="1:6" ht="16.899999999999999" customHeight="1">
      <c r="A318" s="39"/>
      <c r="B318" s="39"/>
      <c r="C318" s="39"/>
      <c r="D318" s="39"/>
      <c r="E318" s="36"/>
      <c r="F318" s="36"/>
    </row>
    <row r="319" spans="1:6" ht="16.899999999999999" customHeight="1">
      <c r="A319" s="39"/>
      <c r="B319" s="39"/>
      <c r="C319" s="39"/>
      <c r="D319" s="39"/>
      <c r="E319" s="36"/>
      <c r="F319" s="36"/>
    </row>
    <row r="320" spans="1:6" ht="16.899999999999999" customHeight="1">
      <c r="A320" s="39"/>
      <c r="B320" s="39"/>
      <c r="C320" s="39"/>
      <c r="D320" s="39"/>
      <c r="E320" s="36"/>
      <c r="F320" s="36"/>
    </row>
    <row r="321" spans="1:6" ht="16.899999999999999" customHeight="1">
      <c r="A321" s="39"/>
      <c r="B321" s="39"/>
      <c r="C321" s="39"/>
      <c r="D321" s="39"/>
      <c r="E321" s="36"/>
      <c r="F321" s="36"/>
    </row>
    <row r="322" spans="1:6" ht="16.899999999999999" customHeight="1">
      <c r="A322" s="39"/>
      <c r="B322" s="39"/>
      <c r="C322" s="39"/>
      <c r="D322" s="39"/>
      <c r="E322" s="36"/>
      <c r="F322" s="36"/>
    </row>
    <row r="323" spans="1:6" ht="16.899999999999999" customHeight="1">
      <c r="A323" s="39"/>
      <c r="B323" s="39"/>
      <c r="C323" s="39"/>
      <c r="D323" s="39"/>
      <c r="E323" s="36"/>
      <c r="F323" s="36"/>
    </row>
    <row r="324" spans="1:6" ht="16.899999999999999" customHeight="1">
      <c r="A324" s="39"/>
      <c r="B324" s="39"/>
      <c r="C324" s="39"/>
      <c r="D324" s="39"/>
      <c r="E324" s="36"/>
      <c r="F324" s="36"/>
    </row>
    <row r="325" spans="1:6" ht="16.899999999999999" customHeight="1">
      <c r="A325" s="39"/>
      <c r="B325" s="39"/>
      <c r="C325" s="39"/>
      <c r="D325" s="39"/>
      <c r="E325" s="36"/>
      <c r="F325" s="36"/>
    </row>
    <row r="326" spans="1:6" ht="16.899999999999999" customHeight="1">
      <c r="A326" s="39"/>
      <c r="B326" s="39"/>
      <c r="C326" s="39"/>
      <c r="D326" s="39"/>
      <c r="E326" s="36"/>
      <c r="F326" s="36"/>
    </row>
    <row r="327" spans="1:6" ht="16.899999999999999" customHeight="1">
      <c r="A327" s="39"/>
      <c r="B327" s="39"/>
      <c r="C327" s="39"/>
      <c r="D327" s="39"/>
      <c r="E327" s="36"/>
      <c r="F327" s="36"/>
    </row>
    <row r="328" spans="1:6" ht="16.899999999999999" customHeight="1">
      <c r="A328" s="39"/>
      <c r="B328" s="39"/>
      <c r="C328" s="39"/>
      <c r="D328" s="39"/>
      <c r="E328" s="36"/>
      <c r="F328" s="36"/>
    </row>
    <row r="329" spans="1:6" ht="16.899999999999999" customHeight="1">
      <c r="A329" s="39"/>
      <c r="B329" s="39"/>
      <c r="C329" s="39"/>
      <c r="D329" s="39"/>
      <c r="E329" s="36"/>
      <c r="F329" s="36"/>
    </row>
    <row r="330" spans="1:6" ht="16.899999999999999" customHeight="1">
      <c r="A330" s="39"/>
      <c r="B330" s="39"/>
      <c r="C330" s="39"/>
      <c r="D330" s="39"/>
      <c r="E330" s="36"/>
      <c r="F330" s="36"/>
    </row>
    <row r="331" spans="1:6" ht="16.899999999999999" customHeight="1">
      <c r="A331" s="39"/>
      <c r="B331" s="39"/>
      <c r="C331" s="39"/>
      <c r="D331" s="39"/>
      <c r="E331" s="36"/>
      <c r="F331" s="36"/>
    </row>
    <row r="332" spans="1:6" ht="16.899999999999999" customHeight="1">
      <c r="A332" s="39"/>
      <c r="B332" s="39"/>
      <c r="C332" s="39"/>
      <c r="D332" s="39"/>
      <c r="E332" s="36"/>
      <c r="F332" s="36"/>
    </row>
    <row r="333" spans="1:6" ht="16.899999999999999" customHeight="1">
      <c r="A333" s="39"/>
      <c r="B333" s="39"/>
      <c r="C333" s="39"/>
      <c r="D333" s="39"/>
      <c r="E333" s="36"/>
      <c r="F333" s="36"/>
    </row>
    <row r="334" spans="1:6" ht="16.899999999999999" customHeight="1">
      <c r="A334" s="39"/>
      <c r="B334" s="39"/>
      <c r="C334" s="39"/>
      <c r="D334" s="39"/>
      <c r="E334" s="36"/>
      <c r="F334" s="36"/>
    </row>
    <row r="335" spans="1:6" ht="16.899999999999999" customHeight="1">
      <c r="A335" s="39"/>
      <c r="B335" s="39"/>
      <c r="C335" s="39"/>
      <c r="D335" s="39"/>
      <c r="E335" s="36"/>
      <c r="F335" s="36"/>
    </row>
    <row r="336" spans="1:6" ht="16.899999999999999" customHeight="1">
      <c r="A336" s="39"/>
      <c r="B336" s="39"/>
      <c r="C336" s="39"/>
      <c r="D336" s="39"/>
      <c r="E336" s="36"/>
      <c r="F336" s="36"/>
    </row>
    <row r="337" spans="1:6" ht="16.899999999999999" customHeight="1">
      <c r="A337" s="39"/>
      <c r="B337" s="39"/>
      <c r="C337" s="39"/>
      <c r="D337" s="39"/>
      <c r="E337" s="36"/>
      <c r="F337" s="36"/>
    </row>
    <row r="338" spans="1:6" ht="16.899999999999999" customHeight="1">
      <c r="A338" s="39"/>
      <c r="B338" s="39"/>
      <c r="C338" s="39"/>
      <c r="D338" s="39"/>
      <c r="E338" s="36"/>
      <c r="F338" s="36"/>
    </row>
    <row r="339" spans="1:6" ht="16.899999999999999" customHeight="1">
      <c r="A339" s="39"/>
      <c r="B339" s="39"/>
      <c r="C339" s="39"/>
      <c r="D339" s="39"/>
      <c r="E339" s="36"/>
      <c r="F339" s="36"/>
    </row>
    <row r="340" spans="1:6" ht="16.899999999999999" customHeight="1">
      <c r="A340" s="39"/>
      <c r="B340" s="39"/>
      <c r="C340" s="39"/>
      <c r="D340" s="39"/>
      <c r="E340" s="36"/>
      <c r="F340" s="36"/>
    </row>
    <row r="341" spans="1:6" ht="16.899999999999999" customHeight="1">
      <c r="A341" s="39"/>
      <c r="B341" s="39"/>
      <c r="C341" s="39"/>
      <c r="D341" s="39"/>
      <c r="E341" s="36"/>
      <c r="F341" s="36"/>
    </row>
    <row r="342" spans="1:6" ht="16.899999999999999" customHeight="1">
      <c r="A342" s="39"/>
      <c r="B342" s="39"/>
      <c r="C342" s="39"/>
      <c r="D342" s="39"/>
      <c r="E342" s="36"/>
      <c r="F342" s="36"/>
    </row>
    <row r="343" spans="1:6" ht="16.899999999999999" customHeight="1">
      <c r="A343" s="39"/>
      <c r="B343" s="39"/>
      <c r="C343" s="39"/>
      <c r="D343" s="39"/>
      <c r="E343" s="36"/>
      <c r="F343" s="36"/>
    </row>
    <row r="344" spans="1:6" ht="16.899999999999999" customHeight="1">
      <c r="A344" s="39"/>
      <c r="B344" s="39"/>
      <c r="C344" s="39"/>
      <c r="D344" s="39"/>
      <c r="E344" s="36"/>
      <c r="F344" s="36"/>
    </row>
    <row r="345" spans="1:6" ht="16.899999999999999" customHeight="1">
      <c r="A345" s="39"/>
      <c r="B345" s="39"/>
      <c r="C345" s="39"/>
      <c r="D345" s="39"/>
      <c r="E345" s="36"/>
      <c r="F345" s="36"/>
    </row>
    <row r="346" spans="1:6" ht="16.899999999999999" customHeight="1">
      <c r="A346" s="39"/>
      <c r="B346" s="39"/>
      <c r="C346" s="39"/>
      <c r="D346" s="39"/>
      <c r="E346" s="36"/>
      <c r="F346" s="36"/>
    </row>
    <row r="347" spans="1:6" ht="16.899999999999999" customHeight="1">
      <c r="A347" s="39"/>
      <c r="B347" s="39"/>
      <c r="C347" s="39"/>
      <c r="D347" s="39"/>
      <c r="E347" s="36"/>
      <c r="F347" s="36"/>
    </row>
    <row r="348" spans="1:6" ht="16.899999999999999" customHeight="1">
      <c r="A348" s="39"/>
      <c r="B348" s="39"/>
      <c r="C348" s="39"/>
      <c r="D348" s="39"/>
      <c r="E348" s="36"/>
      <c r="F348" s="36"/>
    </row>
    <row r="349" spans="1:6" ht="16.899999999999999" customHeight="1">
      <c r="A349" s="39"/>
      <c r="B349" s="39"/>
      <c r="C349" s="39"/>
      <c r="D349" s="39"/>
      <c r="E349" s="36"/>
      <c r="F349" s="36"/>
    </row>
    <row r="350" spans="1:6" ht="16.899999999999999" customHeight="1">
      <c r="A350" s="39"/>
      <c r="B350" s="39"/>
      <c r="C350" s="39"/>
      <c r="D350" s="39"/>
      <c r="E350" s="36"/>
      <c r="F350" s="36"/>
    </row>
    <row r="351" spans="1:6" ht="16.899999999999999" customHeight="1">
      <c r="A351" s="39"/>
      <c r="B351" s="39"/>
      <c r="C351" s="39"/>
      <c r="D351" s="39"/>
      <c r="E351" s="36"/>
      <c r="F351" s="36"/>
    </row>
    <row r="352" spans="1:6" ht="16.899999999999999" customHeight="1">
      <c r="A352" s="39"/>
      <c r="B352" s="39"/>
      <c r="C352" s="39"/>
      <c r="D352" s="39"/>
      <c r="E352" s="36"/>
      <c r="F352" s="36"/>
    </row>
    <row r="353" spans="1:6" ht="16.899999999999999" customHeight="1">
      <c r="A353" s="39"/>
      <c r="B353" s="39"/>
      <c r="C353" s="39"/>
      <c r="D353" s="39"/>
      <c r="E353" s="36"/>
      <c r="F353" s="36"/>
    </row>
    <row r="354" spans="1:6" ht="16.899999999999999" customHeight="1">
      <c r="A354" s="39"/>
      <c r="B354" s="39"/>
      <c r="C354" s="39"/>
      <c r="D354" s="39"/>
      <c r="E354" s="36"/>
      <c r="F354" s="36"/>
    </row>
    <row r="355" spans="1:6" ht="16.899999999999999" customHeight="1">
      <c r="A355" s="39"/>
      <c r="B355" s="39"/>
      <c r="C355" s="39"/>
      <c r="D355" s="39"/>
      <c r="E355" s="36"/>
      <c r="F355" s="36"/>
    </row>
    <row r="356" spans="1:6" ht="16.899999999999999" customHeight="1">
      <c r="A356" s="39"/>
      <c r="B356" s="39"/>
      <c r="C356" s="39"/>
      <c r="D356" s="39"/>
      <c r="E356" s="36"/>
      <c r="F356" s="36"/>
    </row>
    <row r="357" spans="1:6" ht="16.899999999999999" customHeight="1">
      <c r="A357" s="39"/>
      <c r="B357" s="39"/>
      <c r="C357" s="39"/>
      <c r="D357" s="39"/>
      <c r="E357" s="36"/>
      <c r="F357" s="36"/>
    </row>
    <row r="358" spans="1:6" ht="16.899999999999999" customHeight="1">
      <c r="A358" s="39"/>
      <c r="B358" s="39"/>
      <c r="C358" s="39"/>
      <c r="D358" s="39"/>
      <c r="E358" s="36"/>
      <c r="F358" s="36"/>
    </row>
    <row r="359" spans="1:6" ht="16.899999999999999" customHeight="1">
      <c r="A359" s="39"/>
      <c r="B359" s="39"/>
      <c r="C359" s="39"/>
      <c r="D359" s="39"/>
      <c r="E359" s="36"/>
      <c r="F359" s="36"/>
    </row>
    <row r="360" spans="1:6" ht="16.899999999999999" customHeight="1">
      <c r="A360" s="39"/>
      <c r="B360" s="39"/>
      <c r="C360" s="39"/>
      <c r="D360" s="39"/>
      <c r="E360" s="36"/>
      <c r="F360" s="36"/>
    </row>
    <row r="361" spans="1:6" ht="16.899999999999999" customHeight="1">
      <c r="A361" s="39"/>
      <c r="B361" s="39"/>
      <c r="C361" s="39"/>
      <c r="D361" s="39"/>
      <c r="E361" s="36"/>
      <c r="F361" s="36"/>
    </row>
    <row r="362" spans="1:6" ht="16.899999999999999" customHeight="1">
      <c r="A362" s="39"/>
      <c r="B362" s="39"/>
      <c r="C362" s="39"/>
      <c r="D362" s="39"/>
      <c r="E362" s="36"/>
      <c r="F362" s="36"/>
    </row>
    <row r="363" spans="1:6" ht="16.899999999999999" customHeight="1">
      <c r="A363" s="39"/>
      <c r="B363" s="39"/>
      <c r="C363" s="39"/>
      <c r="D363" s="39"/>
      <c r="E363" s="36"/>
      <c r="F363" s="36"/>
    </row>
    <row r="364" spans="1:6" ht="16.899999999999999" customHeight="1">
      <c r="A364" s="39"/>
      <c r="B364" s="39"/>
      <c r="C364" s="39"/>
      <c r="D364" s="39"/>
      <c r="E364" s="36"/>
      <c r="F364" s="36"/>
    </row>
    <row r="365" spans="1:6" ht="16.899999999999999" customHeight="1">
      <c r="A365" s="39"/>
      <c r="B365" s="39"/>
      <c r="C365" s="39"/>
      <c r="D365" s="39"/>
      <c r="E365" s="36"/>
      <c r="F365" s="36"/>
    </row>
    <row r="366" spans="1:6" ht="16.899999999999999" customHeight="1">
      <c r="A366" s="39"/>
      <c r="B366" s="39"/>
      <c r="C366" s="39"/>
      <c r="D366" s="39"/>
      <c r="E366" s="36"/>
      <c r="F366" s="36"/>
    </row>
    <row r="367" spans="1:6" ht="16.899999999999999" customHeight="1">
      <c r="A367" s="39"/>
      <c r="B367" s="39"/>
      <c r="C367" s="39"/>
      <c r="D367" s="39"/>
      <c r="E367" s="36"/>
      <c r="F367" s="36"/>
    </row>
    <row r="368" spans="1:6" ht="16.899999999999999" customHeight="1">
      <c r="A368" s="39"/>
      <c r="B368" s="39"/>
      <c r="C368" s="39"/>
      <c r="D368" s="39"/>
      <c r="E368" s="36"/>
      <c r="F368" s="36"/>
    </row>
    <row r="369" spans="1:6" ht="16.899999999999999" customHeight="1">
      <c r="A369" s="39"/>
      <c r="B369" s="39"/>
      <c r="C369" s="39"/>
      <c r="D369" s="39"/>
      <c r="E369" s="36"/>
      <c r="F369" s="36"/>
    </row>
    <row r="370" spans="1:6" ht="16.899999999999999" customHeight="1">
      <c r="A370" s="39"/>
      <c r="B370" s="39"/>
      <c r="C370" s="39"/>
      <c r="D370" s="39"/>
      <c r="E370" s="36"/>
      <c r="F370" s="36"/>
    </row>
    <row r="371" spans="1:6" ht="16.899999999999999" customHeight="1">
      <c r="A371" s="39"/>
      <c r="B371" s="39"/>
      <c r="C371" s="39"/>
      <c r="D371" s="39"/>
      <c r="E371" s="36"/>
      <c r="F371" s="36"/>
    </row>
    <row r="372" spans="1:6" ht="16.899999999999999" customHeight="1">
      <c r="A372" s="39"/>
      <c r="B372" s="39"/>
      <c r="C372" s="39"/>
      <c r="D372" s="39"/>
      <c r="E372" s="36"/>
      <c r="F372" s="36"/>
    </row>
    <row r="373" spans="1:6" ht="16.899999999999999" customHeight="1">
      <c r="A373" s="39"/>
      <c r="B373" s="39"/>
      <c r="C373" s="39"/>
      <c r="D373" s="39"/>
      <c r="E373" s="36"/>
      <c r="F373" s="36"/>
    </row>
    <row r="374" spans="1:6" ht="16.899999999999999" customHeight="1">
      <c r="A374" s="39"/>
      <c r="B374" s="39"/>
      <c r="C374" s="39"/>
      <c r="D374" s="39"/>
      <c r="E374" s="36"/>
      <c r="F374" s="36"/>
    </row>
    <row r="375" spans="1:6" ht="16.899999999999999" customHeight="1">
      <c r="A375" s="39"/>
      <c r="B375" s="39"/>
      <c r="C375" s="39"/>
      <c r="D375" s="39"/>
      <c r="E375" s="36"/>
      <c r="F375" s="36"/>
    </row>
    <row r="376" spans="1:6" ht="16.899999999999999" customHeight="1">
      <c r="A376" s="39"/>
      <c r="B376" s="39"/>
      <c r="C376" s="39"/>
      <c r="D376" s="39"/>
      <c r="E376" s="36"/>
      <c r="F376" s="36"/>
    </row>
    <row r="377" spans="1:6" ht="16.899999999999999" customHeight="1">
      <c r="A377" s="39"/>
      <c r="B377" s="39"/>
      <c r="C377" s="39"/>
      <c r="D377" s="39"/>
      <c r="E377" s="36"/>
      <c r="F377" s="36"/>
    </row>
    <row r="378" spans="1:6" ht="16.899999999999999" customHeight="1">
      <c r="A378" s="39"/>
      <c r="B378" s="39"/>
      <c r="C378" s="39"/>
      <c r="D378" s="39"/>
      <c r="E378" s="36"/>
      <c r="F378" s="36"/>
    </row>
    <row r="379" spans="1:6" ht="16.899999999999999" customHeight="1">
      <c r="A379" s="39"/>
      <c r="B379" s="39"/>
      <c r="C379" s="39"/>
      <c r="D379" s="39"/>
      <c r="E379" s="36"/>
      <c r="F379" s="36"/>
    </row>
    <row r="380" spans="1:6" ht="16.899999999999999" customHeight="1">
      <c r="A380" s="39"/>
      <c r="B380" s="39"/>
      <c r="C380" s="39"/>
      <c r="D380" s="39"/>
      <c r="E380" s="36"/>
      <c r="F380" s="36"/>
    </row>
    <row r="381" spans="1:6" ht="16.899999999999999" customHeight="1">
      <c r="A381" s="39"/>
      <c r="B381" s="39"/>
      <c r="C381" s="39"/>
      <c r="D381" s="39"/>
      <c r="E381" s="36"/>
      <c r="F381" s="36"/>
    </row>
    <row r="382" spans="1:6" ht="16.899999999999999" customHeight="1">
      <c r="A382" s="39"/>
      <c r="B382" s="39"/>
      <c r="C382" s="39"/>
      <c r="D382" s="39"/>
      <c r="E382" s="36"/>
      <c r="F382" s="36"/>
    </row>
    <row r="383" spans="1:6" ht="16.899999999999999" customHeight="1">
      <c r="A383" s="39"/>
      <c r="B383" s="39"/>
      <c r="C383" s="39"/>
      <c r="D383" s="39"/>
      <c r="E383" s="36"/>
      <c r="F383" s="36"/>
    </row>
    <row r="384" spans="1:6" ht="16.899999999999999" customHeight="1">
      <c r="A384" s="39"/>
      <c r="B384" s="39"/>
      <c r="C384" s="39"/>
      <c r="D384" s="39"/>
      <c r="E384" s="36"/>
      <c r="F384" s="36"/>
    </row>
    <row r="385" spans="1:6" ht="16.899999999999999" customHeight="1">
      <c r="A385" s="39"/>
      <c r="B385" s="39"/>
      <c r="C385" s="39"/>
      <c r="D385" s="39"/>
      <c r="E385" s="36"/>
      <c r="F385" s="36"/>
    </row>
    <row r="386" spans="1:6" ht="16.899999999999999" customHeight="1">
      <c r="A386" s="39"/>
      <c r="B386" s="39"/>
      <c r="C386" s="39"/>
      <c r="D386" s="39"/>
      <c r="E386" s="36"/>
      <c r="F386" s="36"/>
    </row>
    <row r="387" spans="1:6" ht="16.899999999999999" customHeight="1">
      <c r="A387" s="39"/>
      <c r="B387" s="39"/>
      <c r="C387" s="39"/>
      <c r="D387" s="39"/>
      <c r="E387" s="36"/>
      <c r="F387" s="36"/>
    </row>
    <row r="388" spans="1:6" ht="16.899999999999999" customHeight="1">
      <c r="A388" s="39"/>
      <c r="B388" s="39"/>
      <c r="C388" s="39"/>
      <c r="D388" s="39"/>
      <c r="E388" s="36"/>
      <c r="F388" s="36"/>
    </row>
    <row r="389" spans="1:6" ht="16.899999999999999" customHeight="1">
      <c r="A389" s="39"/>
      <c r="B389" s="39"/>
      <c r="C389" s="39"/>
      <c r="D389" s="39"/>
      <c r="E389" s="36"/>
      <c r="F389" s="36"/>
    </row>
    <row r="390" spans="1:6" ht="16.899999999999999" customHeight="1">
      <c r="A390" s="39"/>
      <c r="B390" s="39"/>
      <c r="C390" s="39"/>
      <c r="D390" s="39"/>
      <c r="E390" s="36"/>
      <c r="F390" s="36"/>
    </row>
    <row r="391" spans="1:6" ht="16.899999999999999" customHeight="1">
      <c r="A391" s="39"/>
      <c r="B391" s="39"/>
      <c r="C391" s="39"/>
      <c r="D391" s="39"/>
      <c r="E391" s="36"/>
      <c r="F391" s="36"/>
    </row>
    <row r="392" spans="1:6" ht="16.899999999999999" customHeight="1">
      <c r="A392" s="39"/>
      <c r="B392" s="39"/>
      <c r="C392" s="39"/>
      <c r="D392" s="39"/>
      <c r="E392" s="36"/>
      <c r="F392" s="36"/>
    </row>
    <row r="393" spans="1:6" ht="16.899999999999999" customHeight="1">
      <c r="A393" s="39"/>
      <c r="B393" s="39"/>
      <c r="C393" s="39"/>
      <c r="D393" s="39"/>
      <c r="E393" s="36"/>
      <c r="F393" s="36"/>
    </row>
    <row r="394" spans="1:6" ht="16.899999999999999" customHeight="1">
      <c r="A394" s="39"/>
      <c r="B394" s="39"/>
      <c r="C394" s="39"/>
      <c r="D394" s="39"/>
      <c r="E394" s="36"/>
      <c r="F394" s="36"/>
    </row>
    <row r="395" spans="1:6" ht="16.899999999999999" customHeight="1">
      <c r="A395" s="39"/>
      <c r="B395" s="39"/>
      <c r="C395" s="39"/>
      <c r="D395" s="39"/>
      <c r="E395" s="36"/>
      <c r="F395" s="36"/>
    </row>
    <row r="396" spans="1:6" ht="16.899999999999999" customHeight="1">
      <c r="A396" s="39"/>
      <c r="B396" s="39"/>
      <c r="C396" s="39"/>
      <c r="D396" s="39"/>
      <c r="E396" s="36"/>
      <c r="F396" s="36"/>
    </row>
    <row r="397" spans="1:6" ht="16.899999999999999" customHeight="1">
      <c r="A397" s="39"/>
      <c r="B397" s="39"/>
      <c r="C397" s="39"/>
      <c r="D397" s="39"/>
      <c r="E397" s="36"/>
      <c r="F397" s="36"/>
    </row>
    <row r="398" spans="1:6" ht="16.899999999999999" customHeight="1">
      <c r="A398" s="39"/>
      <c r="B398" s="39"/>
      <c r="C398" s="39"/>
      <c r="D398" s="39"/>
      <c r="E398" s="36"/>
      <c r="F398" s="36"/>
    </row>
    <row r="399" spans="1:6" ht="16.899999999999999" customHeight="1">
      <c r="A399" s="39"/>
      <c r="B399" s="39"/>
      <c r="C399" s="39"/>
      <c r="D399" s="39"/>
      <c r="E399" s="36"/>
      <c r="F399" s="36"/>
    </row>
    <row r="400" spans="1:6" ht="16.899999999999999" customHeight="1">
      <c r="A400" s="39"/>
      <c r="B400" s="39"/>
      <c r="C400" s="39"/>
      <c r="D400" s="39"/>
      <c r="E400" s="36"/>
      <c r="F400" s="36"/>
    </row>
    <row r="401" spans="1:6" ht="16.899999999999999" customHeight="1">
      <c r="A401" s="39"/>
      <c r="B401" s="39"/>
      <c r="C401" s="39"/>
      <c r="D401" s="39"/>
      <c r="E401" s="36"/>
      <c r="F401" s="36"/>
    </row>
    <row r="402" spans="1:6" ht="16.899999999999999" customHeight="1">
      <c r="A402" s="39"/>
      <c r="B402" s="39"/>
      <c r="C402" s="39"/>
      <c r="D402" s="39"/>
      <c r="E402" s="36"/>
      <c r="F402" s="36"/>
    </row>
    <row r="403" spans="1:6" ht="16.899999999999999" customHeight="1">
      <c r="A403" s="39"/>
      <c r="B403" s="39"/>
      <c r="C403" s="39"/>
      <c r="D403" s="39"/>
      <c r="E403" s="36"/>
      <c r="F403" s="36"/>
    </row>
    <row r="404" spans="1:6" ht="16.899999999999999" customHeight="1">
      <c r="A404" s="39"/>
      <c r="B404" s="39"/>
      <c r="C404" s="39"/>
      <c r="D404" s="39"/>
      <c r="E404" s="36"/>
      <c r="F404" s="36"/>
    </row>
    <row r="405" spans="1:6" ht="16.899999999999999" customHeight="1">
      <c r="A405" s="39"/>
      <c r="B405" s="39"/>
      <c r="C405" s="39"/>
      <c r="D405" s="39"/>
      <c r="E405" s="36"/>
      <c r="F405" s="36"/>
    </row>
    <row r="406" spans="1:6" ht="16.899999999999999" customHeight="1">
      <c r="A406" s="39"/>
      <c r="B406" s="39"/>
      <c r="C406" s="39"/>
      <c r="D406" s="39"/>
      <c r="E406" s="36"/>
      <c r="F406" s="36"/>
    </row>
    <row r="407" spans="1:6" ht="16.899999999999999" customHeight="1">
      <c r="A407" s="39"/>
      <c r="B407" s="39"/>
      <c r="C407" s="39"/>
      <c r="D407" s="39"/>
      <c r="E407" s="36"/>
      <c r="F407" s="36"/>
    </row>
    <row r="408" spans="1:6" ht="16.899999999999999" customHeight="1">
      <c r="A408" s="39"/>
      <c r="B408" s="39"/>
      <c r="C408" s="39"/>
      <c r="D408" s="39"/>
      <c r="E408" s="36"/>
      <c r="F408" s="36"/>
    </row>
    <row r="409" spans="1:6" ht="16.899999999999999" customHeight="1">
      <c r="A409" s="39"/>
      <c r="B409" s="39"/>
      <c r="C409" s="39"/>
      <c r="D409" s="39"/>
      <c r="E409" s="36"/>
      <c r="F409" s="36"/>
    </row>
    <row r="410" spans="1:6" ht="16.899999999999999" customHeight="1">
      <c r="A410" s="39"/>
      <c r="B410" s="39"/>
      <c r="C410" s="39"/>
      <c r="D410" s="39"/>
      <c r="E410" s="36"/>
      <c r="F410" s="36"/>
    </row>
    <row r="411" spans="1:6" ht="16.899999999999999" customHeight="1">
      <c r="A411" s="39"/>
      <c r="B411" s="39"/>
      <c r="C411" s="39"/>
      <c r="D411" s="39"/>
      <c r="E411" s="36"/>
      <c r="F411" s="36"/>
    </row>
    <row r="412" spans="1:6" ht="16.899999999999999" customHeight="1">
      <c r="A412" s="39"/>
      <c r="B412" s="39"/>
      <c r="C412" s="39"/>
      <c r="D412" s="39"/>
      <c r="E412" s="36"/>
      <c r="F412" s="36"/>
    </row>
    <row r="413" spans="1:6" ht="16.899999999999999" customHeight="1">
      <c r="A413" s="39"/>
      <c r="B413" s="39"/>
      <c r="C413" s="39"/>
      <c r="D413" s="39"/>
      <c r="E413" s="36"/>
      <c r="F413" s="36"/>
    </row>
    <row r="414" spans="1:6" ht="16.899999999999999" customHeight="1">
      <c r="A414" s="39"/>
      <c r="B414" s="39"/>
      <c r="C414" s="39"/>
      <c r="D414" s="39"/>
      <c r="E414" s="36"/>
      <c r="F414" s="36"/>
    </row>
    <row r="415" spans="1:6" ht="16.899999999999999" customHeight="1">
      <c r="A415" s="39"/>
      <c r="B415" s="39"/>
      <c r="C415" s="39"/>
      <c r="D415" s="39"/>
      <c r="E415" s="36"/>
      <c r="F415" s="36"/>
    </row>
    <row r="416" spans="1:6" ht="16.899999999999999" customHeight="1">
      <c r="A416" s="39"/>
      <c r="B416" s="39"/>
      <c r="C416" s="39"/>
      <c r="D416" s="39"/>
      <c r="E416" s="36"/>
      <c r="F416" s="36"/>
    </row>
    <row r="417" spans="1:6" ht="16.899999999999999" customHeight="1">
      <c r="A417" s="39"/>
      <c r="B417" s="39"/>
      <c r="C417" s="39"/>
      <c r="D417" s="39"/>
      <c r="E417" s="36"/>
      <c r="F417" s="36"/>
    </row>
    <row r="418" spans="1:6" ht="16.899999999999999" customHeight="1">
      <c r="A418" s="39"/>
      <c r="B418" s="39"/>
      <c r="C418" s="39"/>
      <c r="D418" s="39"/>
      <c r="E418" s="36"/>
      <c r="F418" s="36"/>
    </row>
    <row r="419" spans="1:6" ht="16.899999999999999" customHeight="1">
      <c r="A419" s="39"/>
      <c r="B419" s="39"/>
      <c r="C419" s="39"/>
      <c r="D419" s="39"/>
      <c r="E419" s="36"/>
      <c r="F419" s="36"/>
    </row>
    <row r="420" spans="1:6" ht="16.899999999999999" customHeight="1">
      <c r="A420" s="39"/>
      <c r="B420" s="39"/>
      <c r="C420" s="39"/>
      <c r="D420" s="39"/>
      <c r="E420" s="36"/>
      <c r="F420" s="36"/>
    </row>
    <row r="421" spans="1:6" ht="16.899999999999999" customHeight="1">
      <c r="A421" s="39"/>
      <c r="B421" s="39"/>
      <c r="C421" s="39"/>
      <c r="D421" s="39"/>
      <c r="E421" s="36"/>
      <c r="F421" s="36"/>
    </row>
    <row r="422" spans="1:6" ht="16.899999999999999" customHeight="1">
      <c r="A422" s="39"/>
      <c r="B422" s="39"/>
      <c r="C422" s="39"/>
      <c r="D422" s="39"/>
      <c r="E422" s="36"/>
      <c r="F422" s="36"/>
    </row>
    <row r="423" spans="1:6" ht="16.899999999999999" customHeight="1">
      <c r="A423" s="39"/>
      <c r="B423" s="39"/>
      <c r="C423" s="39"/>
      <c r="D423" s="39"/>
      <c r="E423" s="36"/>
      <c r="F423" s="36"/>
    </row>
    <row r="424" spans="1:6" ht="16.899999999999999" customHeight="1">
      <c r="A424" s="39"/>
      <c r="B424" s="39"/>
      <c r="C424" s="39"/>
      <c r="D424" s="39"/>
      <c r="E424" s="36"/>
      <c r="F424" s="36"/>
    </row>
    <row r="425" spans="1:6" ht="16.899999999999999" customHeight="1">
      <c r="A425" s="39"/>
      <c r="B425" s="39"/>
      <c r="C425" s="39"/>
      <c r="D425" s="39"/>
      <c r="E425" s="36"/>
      <c r="F425" s="36"/>
    </row>
    <row r="426" spans="1:6" ht="16.899999999999999" customHeight="1">
      <c r="A426" s="39"/>
      <c r="B426" s="39"/>
      <c r="C426" s="39"/>
      <c r="D426" s="39"/>
      <c r="E426" s="36"/>
      <c r="F426" s="36"/>
    </row>
    <row r="427" spans="1:6" ht="16.899999999999999" customHeight="1">
      <c r="A427" s="39"/>
      <c r="B427" s="39"/>
      <c r="C427" s="39"/>
      <c r="D427" s="39"/>
      <c r="E427" s="36"/>
      <c r="F427" s="36"/>
    </row>
    <row r="428" spans="1:6" ht="16.899999999999999" customHeight="1">
      <c r="A428" s="39"/>
      <c r="B428" s="39"/>
      <c r="C428" s="39"/>
      <c r="D428" s="39"/>
      <c r="E428" s="36"/>
      <c r="F428" s="36"/>
    </row>
    <row r="429" spans="1:6" ht="16.899999999999999" customHeight="1">
      <c r="A429" s="39"/>
      <c r="B429" s="39"/>
      <c r="C429" s="39"/>
      <c r="D429" s="39"/>
      <c r="E429" s="36"/>
      <c r="F429" s="36"/>
    </row>
    <row r="430" spans="1:6" ht="16.899999999999999" customHeight="1">
      <c r="A430" s="39"/>
      <c r="B430" s="39"/>
      <c r="C430" s="39"/>
      <c r="D430" s="39"/>
      <c r="E430" s="36"/>
      <c r="F430" s="36"/>
    </row>
    <row r="431" spans="1:6" ht="16.899999999999999" customHeight="1">
      <c r="A431" s="39"/>
      <c r="B431" s="39"/>
      <c r="C431" s="39"/>
      <c r="D431" s="39"/>
      <c r="E431" s="36"/>
      <c r="F431" s="36"/>
    </row>
    <row r="432" spans="1:6" ht="16.899999999999999" customHeight="1">
      <c r="A432" s="39"/>
      <c r="B432" s="39"/>
      <c r="C432" s="39"/>
      <c r="D432" s="39"/>
      <c r="E432" s="36"/>
      <c r="F432" s="36"/>
    </row>
    <row r="433" spans="1:6" ht="16.899999999999999" customHeight="1">
      <c r="A433" s="39"/>
      <c r="B433" s="39"/>
      <c r="C433" s="39"/>
      <c r="D433" s="39"/>
      <c r="E433" s="36"/>
      <c r="F433" s="36"/>
    </row>
    <row r="434" spans="1:6" ht="16.899999999999999" customHeight="1">
      <c r="A434" s="39"/>
      <c r="B434" s="39"/>
      <c r="C434" s="39"/>
      <c r="D434" s="39"/>
      <c r="E434" s="36"/>
      <c r="F434" s="36"/>
    </row>
    <row r="435" spans="1:6" ht="16.899999999999999" customHeight="1">
      <c r="A435" s="39"/>
      <c r="B435" s="39"/>
      <c r="C435" s="39"/>
      <c r="D435" s="39"/>
      <c r="E435" s="36"/>
      <c r="F435" s="36"/>
    </row>
    <row r="436" spans="1:6" ht="16.899999999999999" customHeight="1">
      <c r="A436" s="39"/>
      <c r="B436" s="39"/>
      <c r="C436" s="39"/>
      <c r="D436" s="39"/>
      <c r="E436" s="36"/>
      <c r="F436" s="36"/>
    </row>
    <row r="437" spans="1:6" ht="16.899999999999999" customHeight="1">
      <c r="A437" s="39"/>
      <c r="B437" s="39"/>
      <c r="C437" s="39"/>
      <c r="D437" s="39"/>
      <c r="E437" s="36"/>
      <c r="F437" s="36"/>
    </row>
    <row r="438" spans="1:6" ht="16.899999999999999" customHeight="1">
      <c r="A438" s="39"/>
      <c r="B438" s="39"/>
      <c r="C438" s="39"/>
      <c r="D438" s="39"/>
      <c r="E438" s="36"/>
      <c r="F438" s="36"/>
    </row>
    <row r="439" spans="1:6" ht="16.899999999999999" customHeight="1">
      <c r="A439" s="39"/>
      <c r="B439" s="39"/>
      <c r="C439" s="39"/>
      <c r="D439" s="39"/>
      <c r="E439" s="36"/>
      <c r="F439" s="36"/>
    </row>
    <row r="440" spans="1:6" ht="16.899999999999999" customHeight="1">
      <c r="A440" s="39"/>
      <c r="B440" s="39"/>
      <c r="C440" s="39"/>
      <c r="D440" s="39"/>
      <c r="E440" s="36"/>
      <c r="F440" s="36"/>
    </row>
    <row r="441" spans="1:6" ht="16.899999999999999" customHeight="1">
      <c r="A441" s="39"/>
      <c r="B441" s="39"/>
      <c r="C441" s="39"/>
      <c r="D441" s="39"/>
      <c r="E441" s="36"/>
      <c r="F441" s="36"/>
    </row>
    <row r="442" spans="1:6" ht="16.899999999999999" customHeight="1">
      <c r="A442" s="39"/>
      <c r="B442" s="39"/>
      <c r="C442" s="39"/>
      <c r="D442" s="39"/>
      <c r="E442" s="36"/>
      <c r="F442" s="36"/>
    </row>
    <row r="443" spans="1:6" ht="16.899999999999999" customHeight="1">
      <c r="A443" s="39"/>
      <c r="B443" s="39"/>
      <c r="C443" s="39"/>
      <c r="D443" s="39"/>
      <c r="E443" s="36"/>
      <c r="F443" s="36"/>
    </row>
    <row r="444" spans="1:6" ht="16.899999999999999" customHeight="1">
      <c r="A444" s="39"/>
      <c r="B444" s="39"/>
      <c r="C444" s="39"/>
      <c r="D444" s="39"/>
      <c r="E444" s="36"/>
      <c r="F444" s="36"/>
    </row>
    <row r="445" spans="1:6" ht="16.899999999999999" customHeight="1">
      <c r="A445" s="39"/>
      <c r="B445" s="39"/>
      <c r="C445" s="39"/>
      <c r="D445" s="39"/>
      <c r="E445" s="36"/>
      <c r="F445" s="36"/>
    </row>
    <row r="446" spans="1:6" ht="16.899999999999999" customHeight="1">
      <c r="A446" s="39"/>
      <c r="B446" s="39"/>
      <c r="C446" s="39"/>
      <c r="D446" s="39"/>
      <c r="E446" s="36"/>
      <c r="F446" s="36"/>
    </row>
    <row r="447" spans="1:6" ht="16.899999999999999" customHeight="1">
      <c r="A447" s="39"/>
      <c r="B447" s="39"/>
      <c r="C447" s="39"/>
      <c r="D447" s="39"/>
      <c r="E447" s="36"/>
      <c r="F447" s="36"/>
    </row>
    <row r="448" spans="1:6" ht="16.899999999999999" customHeight="1">
      <c r="A448" s="39"/>
      <c r="B448" s="39"/>
      <c r="C448" s="39"/>
      <c r="D448" s="39"/>
      <c r="E448" s="36"/>
      <c r="F448" s="36"/>
    </row>
    <row r="449" spans="1:6" ht="16.899999999999999" customHeight="1">
      <c r="A449" s="39"/>
      <c r="B449" s="39"/>
      <c r="C449" s="39"/>
      <c r="D449" s="39"/>
      <c r="E449" s="36"/>
      <c r="F449" s="36"/>
    </row>
    <row r="450" spans="1:6" ht="16.899999999999999" customHeight="1">
      <c r="A450" s="39"/>
      <c r="B450" s="39"/>
      <c r="C450" s="39"/>
      <c r="D450" s="39"/>
      <c r="E450" s="36"/>
      <c r="F450" s="36"/>
    </row>
    <row r="451" spans="1:6" ht="16.899999999999999" customHeight="1">
      <c r="A451" s="39"/>
      <c r="B451" s="39"/>
      <c r="C451" s="39"/>
      <c r="D451" s="39"/>
      <c r="E451" s="36"/>
      <c r="F451" s="36"/>
    </row>
    <row r="452" spans="1:6" ht="16.899999999999999" customHeight="1">
      <c r="A452" s="39"/>
      <c r="B452" s="39"/>
      <c r="C452" s="39"/>
      <c r="D452" s="39"/>
      <c r="E452" s="36"/>
      <c r="F452" s="36"/>
    </row>
    <row r="453" spans="1:6" ht="16.899999999999999" customHeight="1">
      <c r="A453" s="39"/>
      <c r="B453" s="39"/>
      <c r="C453" s="39"/>
      <c r="D453" s="39"/>
      <c r="E453" s="36"/>
      <c r="F453" s="36"/>
    </row>
    <row r="454" spans="1:6" ht="16.899999999999999" customHeight="1">
      <c r="A454" s="39"/>
      <c r="B454" s="39"/>
      <c r="C454" s="39"/>
      <c r="D454" s="39"/>
      <c r="E454" s="36"/>
      <c r="F454" s="36"/>
    </row>
    <row r="455" spans="1:6" ht="16.899999999999999" customHeight="1">
      <c r="A455" s="39"/>
      <c r="B455" s="39"/>
      <c r="C455" s="39"/>
      <c r="D455" s="39"/>
      <c r="E455" s="36"/>
      <c r="F455" s="36"/>
    </row>
    <row r="456" spans="1:6" ht="16.899999999999999" customHeight="1">
      <c r="A456" s="39"/>
      <c r="B456" s="39"/>
      <c r="C456" s="39"/>
      <c r="D456" s="39"/>
      <c r="E456" s="36"/>
      <c r="F456" s="36"/>
    </row>
    <row r="457" spans="1:6" ht="16.899999999999999" customHeight="1">
      <c r="A457" s="39"/>
      <c r="B457" s="39"/>
      <c r="C457" s="39"/>
      <c r="D457" s="39"/>
      <c r="E457" s="36"/>
      <c r="F457" s="36"/>
    </row>
    <row r="458" spans="1:6" ht="16.899999999999999" customHeight="1">
      <c r="A458" s="39"/>
      <c r="B458" s="39"/>
      <c r="C458" s="39"/>
      <c r="D458" s="39"/>
      <c r="E458" s="36"/>
      <c r="F458" s="36"/>
    </row>
    <row r="459" spans="1:6" ht="16.899999999999999" customHeight="1">
      <c r="A459" s="39"/>
      <c r="B459" s="39"/>
      <c r="C459" s="39"/>
      <c r="D459" s="39"/>
      <c r="E459" s="36"/>
      <c r="F459" s="36"/>
    </row>
    <row r="460" spans="1:6" ht="16.899999999999999" customHeight="1">
      <c r="A460" s="39"/>
      <c r="B460" s="39"/>
      <c r="C460" s="39"/>
      <c r="D460" s="39"/>
      <c r="E460" s="36"/>
      <c r="F460" s="36"/>
    </row>
    <row r="461" spans="1:6" ht="16.899999999999999" customHeight="1">
      <c r="A461" s="39"/>
      <c r="B461" s="39"/>
      <c r="C461" s="39"/>
      <c r="D461" s="39"/>
      <c r="E461" s="36"/>
      <c r="F461" s="36"/>
    </row>
    <row r="462" spans="1:6" ht="16.899999999999999" customHeight="1">
      <c r="A462" s="39"/>
      <c r="B462" s="39"/>
      <c r="C462" s="39"/>
      <c r="D462" s="39"/>
      <c r="E462" s="36"/>
      <c r="F462" s="36"/>
    </row>
    <row r="463" spans="1:6" ht="16.899999999999999" customHeight="1">
      <c r="A463" s="39"/>
      <c r="B463" s="39"/>
      <c r="C463" s="39"/>
      <c r="D463" s="39"/>
      <c r="E463" s="36"/>
      <c r="F463" s="36"/>
    </row>
    <row r="464" spans="1:6" ht="16.899999999999999" customHeight="1">
      <c r="A464" s="39"/>
      <c r="B464" s="39"/>
      <c r="C464" s="39"/>
      <c r="D464" s="39"/>
      <c r="E464" s="36"/>
      <c r="F464" s="36"/>
    </row>
    <row r="465" spans="1:6" ht="16.899999999999999" customHeight="1">
      <c r="A465" s="39"/>
      <c r="B465" s="39"/>
      <c r="C465" s="39"/>
      <c r="D465" s="39"/>
      <c r="E465" s="36"/>
      <c r="F465" s="36"/>
    </row>
    <row r="466" spans="1:6" ht="16.899999999999999" customHeight="1">
      <c r="A466" s="39"/>
      <c r="B466" s="39"/>
      <c r="C466" s="39"/>
      <c r="D466" s="39"/>
      <c r="E466" s="36"/>
      <c r="F466" s="36"/>
    </row>
    <row r="467" spans="1:6" ht="16.899999999999999" customHeight="1">
      <c r="A467" s="39"/>
      <c r="B467" s="39"/>
      <c r="C467" s="39"/>
      <c r="D467" s="39"/>
      <c r="E467" s="36"/>
      <c r="F467" s="36"/>
    </row>
    <row r="468" spans="1:6" ht="16.899999999999999" customHeight="1">
      <c r="A468" s="39"/>
      <c r="B468" s="39"/>
      <c r="C468" s="39"/>
      <c r="D468" s="39"/>
      <c r="E468" s="36"/>
      <c r="F468" s="36"/>
    </row>
    <row r="469" spans="1:6" ht="16.899999999999999" customHeight="1">
      <c r="A469" s="39"/>
      <c r="B469" s="39"/>
      <c r="C469" s="39"/>
      <c r="D469" s="39"/>
      <c r="E469" s="36"/>
      <c r="F469" s="36"/>
    </row>
    <row r="470" spans="1:6" ht="16.899999999999999" customHeight="1">
      <c r="A470" s="39"/>
      <c r="B470" s="39"/>
      <c r="C470" s="39"/>
      <c r="D470" s="39"/>
      <c r="E470" s="36"/>
      <c r="F470" s="36"/>
    </row>
    <row r="471" spans="1:6" ht="16.899999999999999" customHeight="1">
      <c r="A471" s="39"/>
      <c r="B471" s="39"/>
      <c r="C471" s="39"/>
      <c r="D471" s="39"/>
      <c r="E471" s="36"/>
      <c r="F471" s="36"/>
    </row>
    <row r="472" spans="1:6" ht="16.899999999999999" customHeight="1">
      <c r="A472" s="39"/>
      <c r="B472" s="39"/>
      <c r="C472" s="39"/>
      <c r="D472" s="39"/>
      <c r="E472" s="36"/>
      <c r="F472" s="36"/>
    </row>
    <row r="473" spans="1:6" ht="16.899999999999999" customHeight="1">
      <c r="A473" s="39"/>
      <c r="B473" s="39"/>
      <c r="C473" s="39"/>
      <c r="D473" s="39"/>
      <c r="E473" s="36"/>
      <c r="F473" s="36"/>
    </row>
    <row r="474" spans="1:6" ht="16.899999999999999" customHeight="1">
      <c r="A474" s="39"/>
      <c r="B474" s="39"/>
      <c r="C474" s="39"/>
      <c r="D474" s="39"/>
      <c r="E474" s="36"/>
      <c r="F474" s="36"/>
    </row>
    <row r="475" spans="1:6" ht="16.899999999999999" customHeight="1">
      <c r="A475" s="39"/>
      <c r="B475" s="39"/>
      <c r="C475" s="39"/>
      <c r="D475" s="39"/>
      <c r="E475" s="36"/>
      <c r="F475" s="36"/>
    </row>
    <row r="476" spans="1:6" ht="16.899999999999999" customHeight="1">
      <c r="A476" s="39"/>
      <c r="B476" s="39"/>
      <c r="C476" s="39"/>
      <c r="D476" s="39"/>
      <c r="E476" s="36"/>
      <c r="F476" s="36"/>
    </row>
    <row r="477" spans="1:6" ht="16.899999999999999" customHeight="1">
      <c r="A477" s="39"/>
      <c r="B477" s="39"/>
      <c r="C477" s="39"/>
      <c r="D477" s="39"/>
      <c r="E477" s="36"/>
      <c r="F477" s="36"/>
    </row>
    <row r="478" spans="1:6" ht="16.899999999999999" customHeight="1">
      <c r="A478" s="39"/>
      <c r="B478" s="39"/>
      <c r="C478" s="39"/>
      <c r="D478" s="39"/>
      <c r="E478" s="36"/>
      <c r="F478" s="36"/>
    </row>
    <row r="479" spans="1:6" ht="16.899999999999999" customHeight="1">
      <c r="A479" s="39"/>
      <c r="B479" s="39"/>
      <c r="C479" s="39"/>
      <c r="D479" s="39"/>
      <c r="E479" s="36"/>
      <c r="F479" s="36"/>
    </row>
    <row r="480" spans="1:6" ht="16.899999999999999" customHeight="1">
      <c r="A480" s="39"/>
      <c r="B480" s="39"/>
      <c r="C480" s="39"/>
      <c r="D480" s="39"/>
      <c r="E480" s="36"/>
      <c r="F480" s="36"/>
    </row>
    <row r="481" spans="1:6" ht="16.899999999999999" customHeight="1">
      <c r="A481" s="39"/>
      <c r="B481" s="39"/>
      <c r="C481" s="39"/>
      <c r="D481" s="39"/>
      <c r="E481" s="36"/>
      <c r="F481" s="36"/>
    </row>
    <row r="482" spans="1:6" ht="16.899999999999999" customHeight="1">
      <c r="A482" s="39"/>
      <c r="B482" s="39"/>
      <c r="D482" s="39"/>
      <c r="E482" s="36"/>
      <c r="F482" s="36"/>
    </row>
    <row r="483" spans="1:6" ht="16.899999999999999" customHeight="1">
      <c r="A483" s="39"/>
      <c r="B483" s="39"/>
      <c r="D483" s="39"/>
      <c r="E483" s="36"/>
      <c r="F483" s="36"/>
    </row>
    <row r="484" spans="1:6" ht="16.899999999999999" customHeight="1">
      <c r="A484" s="39"/>
      <c r="B484" s="39"/>
      <c r="D484" s="39"/>
      <c r="E484" s="36"/>
      <c r="F484" s="36"/>
    </row>
    <row r="485" spans="1:6" ht="16.899999999999999" customHeight="1">
      <c r="A485" s="39"/>
      <c r="B485" s="39"/>
      <c r="D485" s="39"/>
      <c r="E485" s="36"/>
      <c r="F485" s="36"/>
    </row>
    <row r="486" spans="1:6" ht="16.899999999999999" customHeight="1">
      <c r="A486" s="39"/>
      <c r="B486" s="39"/>
      <c r="D486" s="39"/>
      <c r="E486" s="36"/>
      <c r="F486" s="36"/>
    </row>
    <row r="487" spans="1:6" ht="16.899999999999999" customHeight="1">
      <c r="A487" s="39"/>
      <c r="B487" s="39"/>
      <c r="D487" s="39"/>
      <c r="E487" s="36"/>
      <c r="F487" s="36"/>
    </row>
    <row r="488" spans="1:6" ht="16.899999999999999" customHeight="1">
      <c r="A488" s="39"/>
      <c r="B488" s="39"/>
      <c r="D488" s="39"/>
      <c r="E488" s="36"/>
      <c r="F488" s="36"/>
    </row>
    <row r="489" spans="1:6" ht="16.899999999999999" customHeight="1">
      <c r="A489" s="39"/>
      <c r="B489" s="39"/>
      <c r="D489" s="39"/>
      <c r="E489" s="36"/>
      <c r="F489" s="36"/>
    </row>
    <row r="490" spans="1:6" ht="16.899999999999999" customHeight="1">
      <c r="A490" s="39"/>
      <c r="B490" s="39"/>
      <c r="D490" s="39"/>
      <c r="E490" s="36"/>
      <c r="F490" s="36"/>
    </row>
    <row r="491" spans="1:6" ht="16.899999999999999" customHeight="1">
      <c r="A491" s="39"/>
      <c r="B491" s="39"/>
      <c r="D491" s="39"/>
      <c r="E491" s="36"/>
      <c r="F491" s="36"/>
    </row>
    <row r="492" spans="1:6" ht="16.899999999999999" customHeight="1">
      <c r="A492" s="39"/>
      <c r="B492" s="39"/>
      <c r="D492" s="39"/>
      <c r="E492" s="36"/>
      <c r="F492" s="36"/>
    </row>
    <row r="493" spans="1:6" ht="16.899999999999999" customHeight="1">
      <c r="A493" s="39"/>
      <c r="B493" s="39"/>
      <c r="D493" s="39"/>
      <c r="E493" s="36"/>
      <c r="F493" s="36"/>
    </row>
    <row r="494" spans="1:6" ht="16.899999999999999" customHeight="1">
      <c r="A494" s="39"/>
      <c r="B494" s="39"/>
      <c r="D494" s="39"/>
      <c r="E494" s="36"/>
      <c r="F494" s="36"/>
    </row>
    <row r="495" spans="1:6" ht="16.899999999999999" customHeight="1">
      <c r="A495" s="39"/>
      <c r="B495" s="39"/>
      <c r="D495" s="39"/>
      <c r="E495" s="36"/>
      <c r="F495" s="36"/>
    </row>
    <row r="496" spans="1:6" ht="16.899999999999999" customHeight="1">
      <c r="D496" s="39"/>
      <c r="E496" s="36"/>
      <c r="F496" s="36"/>
    </row>
    <row r="497" spans="4:6" ht="16.899999999999999" customHeight="1">
      <c r="D497" s="39"/>
      <c r="E497" s="36"/>
      <c r="F497" s="36"/>
    </row>
    <row r="498" spans="4:6">
      <c r="D498" s="39"/>
      <c r="E498" s="36"/>
      <c r="F498" s="36"/>
    </row>
    <row r="499" spans="4:6">
      <c r="D499" s="39"/>
      <c r="E499" s="36"/>
      <c r="F499" s="36"/>
    </row>
    <row r="500" spans="4:6">
      <c r="D500" s="39"/>
      <c r="E500" s="36"/>
      <c r="F500" s="36"/>
    </row>
    <row r="501" spans="4:6">
      <c r="E501" s="36"/>
      <c r="F501" s="36"/>
    </row>
    <row r="502" spans="4:6">
      <c r="E502" s="36"/>
      <c r="F502" s="36"/>
    </row>
  </sheetData>
  <sheetProtection algorithmName="SHA-512" hashValue="RUTbmVc6GwdA1rpOPDP6FiThj/X4r50gKQhNhM0qL5denBhYdY9aUztr0XzB2SzQMjzYnuDQDqsUVKBl09CwgQ==" saltValue="X6nEW8SNZgP6N97sSicCgg==" spinCount="100000" sheet="1" objects="1" scenarios="1"/>
  <phoneticPr fontId="0" type="noConversion"/>
  <pageMargins left="0.33300000000000002" right="0.66700000000000004" top="0.25" bottom="0.25" header="0.5" footer="0.5"/>
  <pageSetup scale="26"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1</xdr:col>
                    <xdr:colOff>0</xdr:colOff>
                    <xdr:row>13</xdr:row>
                    <xdr:rowOff>19050</xdr:rowOff>
                  </from>
                  <to>
                    <xdr:col>1</xdr:col>
                    <xdr:colOff>2714625</xdr:colOff>
                    <xdr:row>14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2"/>
  <dimension ref="A1:AF227"/>
  <sheetViews>
    <sheetView defaultGridColor="0" view="pageBreakPreview" colorId="22" zoomScale="75" zoomScaleNormal="75" zoomScaleSheetLayoutView="75" workbookViewId="0">
      <pane xSplit="7" ySplit="3" topLeftCell="H4" activePane="bottomRight" state="frozen"/>
      <selection pane="topRight"/>
      <selection pane="bottomLeft"/>
      <selection pane="bottomRight" activeCell="A12" sqref="A12"/>
    </sheetView>
  </sheetViews>
  <sheetFormatPr defaultColWidth="9.7109375" defaultRowHeight="12.75"/>
  <cols>
    <col min="1" max="1" width="8.85546875" style="70" customWidth="1"/>
    <col min="2" max="2" width="9.7109375" customWidth="1"/>
    <col min="3" max="3" width="11.85546875" customWidth="1"/>
    <col min="4" max="4" width="10.140625" customWidth="1"/>
    <col min="5" max="6" width="6.85546875" customWidth="1"/>
    <col min="7" max="7" width="6.85546875" style="71" customWidth="1"/>
    <col min="8" max="16" width="7.7109375" customWidth="1"/>
    <col min="17" max="17" width="10.7109375" style="72" customWidth="1"/>
    <col min="18" max="18" width="45.28515625" customWidth="1"/>
    <col min="19" max="19" width="8.7109375" hidden="1" customWidth="1"/>
    <col min="20" max="32" width="0" hidden="1" customWidth="1"/>
  </cols>
  <sheetData>
    <row r="1" spans="1:32" s="17" customFormat="1" ht="52.5" customHeight="1" thickBot="1">
      <c r="A1" s="191" t="s">
        <v>435</v>
      </c>
      <c r="B1" s="192"/>
      <c r="C1" s="192"/>
      <c r="D1" s="192"/>
      <c r="E1" s="192"/>
      <c r="F1" s="192"/>
      <c r="G1" s="192"/>
      <c r="H1" s="43"/>
      <c r="I1" s="43"/>
      <c r="J1" s="43"/>
      <c r="K1" s="44"/>
      <c r="L1" s="44"/>
      <c r="M1" s="44"/>
      <c r="N1" s="44"/>
      <c r="O1" s="44"/>
      <c r="P1" s="44"/>
      <c r="Q1" s="45"/>
      <c r="R1" s="44"/>
    </row>
    <row r="2" spans="1:32" ht="16.899999999999999" customHeight="1">
      <c r="A2" s="46"/>
      <c r="B2" s="47" t="s">
        <v>78</v>
      </c>
      <c r="C2" s="48"/>
      <c r="D2" s="48"/>
      <c r="E2" s="49" t="s">
        <v>79</v>
      </c>
      <c r="F2" s="50" t="s">
        <v>80</v>
      </c>
      <c r="G2" s="188" t="s">
        <v>81</v>
      </c>
      <c r="H2" s="189"/>
      <c r="I2" s="189"/>
      <c r="J2" s="189"/>
      <c r="K2" s="189"/>
      <c r="L2" s="189"/>
      <c r="M2" s="189"/>
      <c r="N2" s="189"/>
      <c r="O2" s="190"/>
      <c r="P2" s="48"/>
      <c r="Q2" s="47" t="s">
        <v>82</v>
      </c>
      <c r="R2" s="51"/>
    </row>
    <row r="3" spans="1:32" ht="16.899999999999999" customHeight="1" thickBot="1">
      <c r="A3" s="52" t="s">
        <v>83</v>
      </c>
      <c r="B3" s="53" t="s">
        <v>84</v>
      </c>
      <c r="C3" s="54" t="s">
        <v>85</v>
      </c>
      <c r="D3" s="54" t="s">
        <v>86</v>
      </c>
      <c r="E3" s="54" t="s">
        <v>87</v>
      </c>
      <c r="F3" s="55" t="s">
        <v>88</v>
      </c>
      <c r="G3" s="54" t="s">
        <v>89</v>
      </c>
      <c r="H3" s="54" t="s">
        <v>90</v>
      </c>
      <c r="I3" s="54" t="s">
        <v>91</v>
      </c>
      <c r="J3" s="54" t="s">
        <v>92</v>
      </c>
      <c r="K3" s="54" t="s">
        <v>93</v>
      </c>
      <c r="L3" s="54" t="s">
        <v>94</v>
      </c>
      <c r="M3" s="54" t="s">
        <v>95</v>
      </c>
      <c r="N3" s="54" t="s">
        <v>96</v>
      </c>
      <c r="O3" s="54" t="s">
        <v>97</v>
      </c>
      <c r="P3" s="56" t="s">
        <v>98</v>
      </c>
      <c r="Q3" s="57" t="s">
        <v>439</v>
      </c>
      <c r="R3" s="58" t="s">
        <v>84</v>
      </c>
      <c r="S3" t="s">
        <v>85</v>
      </c>
      <c r="T3" t="s">
        <v>86</v>
      </c>
      <c r="U3" t="s">
        <v>87</v>
      </c>
      <c r="V3" t="s">
        <v>88</v>
      </c>
      <c r="W3" t="s">
        <v>89</v>
      </c>
      <c r="X3" t="s">
        <v>90</v>
      </c>
      <c r="Y3" t="s">
        <v>91</v>
      </c>
      <c r="Z3" t="s">
        <v>92</v>
      </c>
      <c r="AA3" t="s">
        <v>93</v>
      </c>
      <c r="AB3" t="s">
        <v>94</v>
      </c>
      <c r="AD3" t="s">
        <v>95</v>
      </c>
      <c r="AE3" t="s">
        <v>96</v>
      </c>
      <c r="AF3" t="s">
        <v>97</v>
      </c>
    </row>
    <row r="4" spans="1:32" ht="16.899999999999999" customHeight="1">
      <c r="A4" s="59">
        <f>IF('INFORMATION INPUT'!B15="","",'INFORMATION INPUT'!B15)</f>
        <v>10001</v>
      </c>
      <c r="B4" s="181"/>
      <c r="C4" s="60"/>
      <c r="D4" s="60"/>
      <c r="E4" s="61"/>
      <c r="F4" s="60"/>
      <c r="G4" s="62"/>
      <c r="H4" s="62"/>
      <c r="I4" s="62"/>
      <c r="J4" s="62"/>
      <c r="K4" s="62"/>
      <c r="L4" s="62"/>
      <c r="M4" s="62"/>
      <c r="N4" s="62"/>
      <c r="O4" s="62"/>
      <c r="P4" s="60"/>
      <c r="Q4" s="62"/>
      <c r="R4" s="63"/>
      <c r="S4" t="s">
        <v>263</v>
      </c>
      <c r="T4" t="s">
        <v>264</v>
      </c>
      <c r="U4">
        <v>6.5</v>
      </c>
      <c r="V4" t="s">
        <v>273</v>
      </c>
    </row>
    <row r="5" spans="1:32" ht="16.899999999999999" customHeight="1">
      <c r="A5" s="64">
        <f>IF(OR(A4+1&gt;'INFORMATION INPUT'!$B$16,A4=""),"",A4+1)</f>
        <v>10002</v>
      </c>
      <c r="B5" s="182"/>
      <c r="C5" s="66"/>
      <c r="D5" s="66"/>
      <c r="E5" s="67"/>
      <c r="F5" s="66"/>
      <c r="G5" s="68"/>
      <c r="H5" s="68"/>
      <c r="I5" s="68"/>
      <c r="J5" s="68"/>
      <c r="K5" s="68"/>
      <c r="L5" s="68"/>
      <c r="M5" s="68"/>
      <c r="N5" s="68"/>
      <c r="O5" s="68"/>
      <c r="P5" s="66"/>
      <c r="Q5" s="68"/>
      <c r="R5" s="69"/>
      <c r="S5" t="s">
        <v>265</v>
      </c>
      <c r="T5" t="s">
        <v>264</v>
      </c>
      <c r="U5">
        <v>10.8</v>
      </c>
      <c r="V5" t="s">
        <v>273</v>
      </c>
    </row>
    <row r="6" spans="1:32" ht="16.899999999999999" customHeight="1">
      <c r="A6" s="64">
        <f>IF(OR(A5+1&gt;'INFORMATION INPUT'!$B$16,A5=""),"",A5+1)</f>
        <v>10003</v>
      </c>
      <c r="B6" s="182"/>
      <c r="C6" s="66"/>
      <c r="D6" s="66"/>
      <c r="E6" s="67"/>
      <c r="F6" s="66"/>
      <c r="G6" s="68"/>
      <c r="H6" s="68"/>
      <c r="I6" s="68"/>
      <c r="J6" s="68"/>
      <c r="K6" s="68"/>
      <c r="L6" s="68"/>
      <c r="M6" s="68"/>
      <c r="N6" s="68"/>
      <c r="O6" s="68"/>
      <c r="P6" s="66"/>
      <c r="Q6" s="68"/>
      <c r="R6" s="69"/>
      <c r="S6" t="s">
        <v>266</v>
      </c>
      <c r="T6" t="s">
        <v>264</v>
      </c>
      <c r="U6">
        <v>10.8</v>
      </c>
      <c r="V6" t="s">
        <v>273</v>
      </c>
    </row>
    <row r="7" spans="1:32" ht="16.899999999999999" customHeight="1">
      <c r="A7" s="64">
        <f>IF(OR(A6+1&gt;'INFORMATION INPUT'!$B$16,A6=""),"",A6+1)</f>
        <v>10004</v>
      </c>
      <c r="B7" s="182"/>
      <c r="C7" s="66"/>
      <c r="D7" s="66"/>
      <c r="E7" s="67"/>
      <c r="F7" s="66"/>
      <c r="G7" s="68"/>
      <c r="H7" s="68"/>
      <c r="I7" s="68"/>
      <c r="J7" s="68"/>
      <c r="K7" s="68"/>
      <c r="L7" s="68"/>
      <c r="M7" s="68"/>
      <c r="N7" s="68"/>
      <c r="O7" s="68"/>
      <c r="P7" s="66"/>
      <c r="Q7" s="68"/>
      <c r="R7" s="69"/>
      <c r="S7" t="s">
        <v>267</v>
      </c>
      <c r="T7" t="s">
        <v>264</v>
      </c>
      <c r="U7">
        <v>2.2000000000000002</v>
      </c>
      <c r="V7" t="s">
        <v>273</v>
      </c>
    </row>
    <row r="8" spans="1:32" ht="16.899999999999999" customHeight="1">
      <c r="A8" s="64">
        <f>IF(OR(A7+1&gt;'INFORMATION INPUT'!$B$16,A7=""),"",A7+1)</f>
        <v>10005</v>
      </c>
      <c r="B8" s="182"/>
      <c r="C8" s="66"/>
      <c r="D8" s="66"/>
      <c r="E8" s="67"/>
      <c r="F8" s="66"/>
      <c r="G8" s="68"/>
      <c r="H8" s="68"/>
      <c r="I8" s="68"/>
      <c r="J8" s="68"/>
      <c r="K8" s="68"/>
      <c r="L8" s="68"/>
      <c r="M8" s="68"/>
      <c r="N8" s="68"/>
      <c r="O8" s="68"/>
      <c r="P8" s="66"/>
      <c r="Q8" s="68"/>
      <c r="R8" s="69"/>
      <c r="S8" t="s">
        <v>268</v>
      </c>
      <c r="T8" t="s">
        <v>264</v>
      </c>
      <c r="U8">
        <v>6.5</v>
      </c>
      <c r="V8" t="s">
        <v>274</v>
      </c>
    </row>
    <row r="9" spans="1:32" ht="16.899999999999999" customHeight="1">
      <c r="A9" s="64">
        <f>IF(OR(A8+1&gt;'INFORMATION INPUT'!$B$16,A8=""),"",A8+1)</f>
        <v>10006</v>
      </c>
      <c r="B9" s="182"/>
      <c r="C9" s="66"/>
      <c r="D9" s="66"/>
      <c r="E9" s="67"/>
      <c r="F9" s="66"/>
      <c r="G9" s="68"/>
      <c r="H9" s="68"/>
      <c r="I9" s="68"/>
      <c r="J9" s="68"/>
      <c r="K9" s="68"/>
      <c r="L9" s="68"/>
      <c r="M9" s="68"/>
      <c r="N9" s="68"/>
      <c r="O9" s="68"/>
      <c r="P9" s="66"/>
      <c r="Q9" s="68"/>
      <c r="R9" s="69"/>
      <c r="S9" t="s">
        <v>269</v>
      </c>
      <c r="T9" t="s">
        <v>264</v>
      </c>
      <c r="U9">
        <v>2.2000000000000002</v>
      </c>
      <c r="V9" t="s">
        <v>273</v>
      </c>
    </row>
    <row r="10" spans="1:32" ht="16.899999999999999" customHeight="1">
      <c r="A10" s="64">
        <f>IF(OR(A9+1&gt;'INFORMATION INPUT'!$B$16,A9=""),"",A9+1)</f>
        <v>10007</v>
      </c>
      <c r="B10" s="182"/>
      <c r="C10" s="66"/>
      <c r="D10" s="66"/>
      <c r="E10" s="67"/>
      <c r="F10" s="66"/>
      <c r="G10" s="68"/>
      <c r="H10" s="68"/>
      <c r="I10" s="68"/>
      <c r="J10" s="68"/>
      <c r="K10" s="68"/>
      <c r="L10" s="68"/>
      <c r="M10" s="68"/>
      <c r="N10" s="68"/>
      <c r="O10" s="68"/>
      <c r="P10" s="66"/>
      <c r="Q10" s="68"/>
      <c r="R10" s="69"/>
      <c r="S10" t="s">
        <v>270</v>
      </c>
      <c r="T10" t="s">
        <v>264</v>
      </c>
      <c r="U10">
        <v>6.5</v>
      </c>
      <c r="V10" t="s">
        <v>274</v>
      </c>
    </row>
    <row r="11" spans="1:32" ht="16.899999999999999" customHeight="1">
      <c r="A11" s="64">
        <f>IF(OR(A10+1&gt;'INFORMATION INPUT'!$B$16,A10=""),"",A10+1)</f>
        <v>10008</v>
      </c>
      <c r="B11" s="182"/>
      <c r="C11" s="66"/>
      <c r="D11" s="66"/>
      <c r="E11" s="67"/>
      <c r="F11" s="66"/>
      <c r="G11" s="68"/>
      <c r="H11" s="68"/>
      <c r="I11" s="68"/>
      <c r="J11" s="68"/>
      <c r="K11" s="68"/>
      <c r="L11" s="68"/>
      <c r="M11" s="68"/>
      <c r="N11" s="68"/>
      <c r="O11" s="68"/>
      <c r="P11" s="66"/>
      <c r="Q11" s="68"/>
      <c r="R11" s="69"/>
      <c r="S11" t="s">
        <v>271</v>
      </c>
      <c r="T11" t="s">
        <v>264</v>
      </c>
      <c r="U11">
        <v>2.2000000000000002</v>
      </c>
      <c r="V11" t="s">
        <v>274</v>
      </c>
    </row>
    <row r="12" spans="1:32" ht="16.899999999999999" customHeight="1">
      <c r="A12" s="64">
        <f>IF(OR(A11+1&gt;'INFORMATION INPUT'!$B$16,A11=""),"",A11+1)</f>
        <v>10009</v>
      </c>
      <c r="B12" s="182"/>
      <c r="C12" s="66"/>
      <c r="D12" s="66"/>
      <c r="E12" s="67"/>
      <c r="F12" s="66"/>
      <c r="G12" s="68"/>
      <c r="H12" s="68"/>
      <c r="I12" s="68"/>
      <c r="J12" s="68"/>
      <c r="K12" s="68"/>
      <c r="L12" s="68"/>
      <c r="M12" s="68"/>
      <c r="N12" s="68"/>
      <c r="O12" s="68"/>
      <c r="P12" s="66"/>
      <c r="Q12" s="68"/>
      <c r="R12" s="69"/>
      <c r="S12" t="s">
        <v>272</v>
      </c>
      <c r="T12" t="s">
        <v>264</v>
      </c>
      <c r="U12">
        <v>2.2000000000000002</v>
      </c>
      <c r="V12" t="s">
        <v>273</v>
      </c>
    </row>
    <row r="13" spans="1:32" ht="16.899999999999999" customHeight="1" thickBot="1">
      <c r="A13" s="64" t="str">
        <f>IF(OR(A12+1&gt;'INFORMATION INPUT'!$B$16,A12=""),"",A12+1)</f>
        <v/>
      </c>
      <c r="B13" s="182"/>
      <c r="C13" s="66"/>
      <c r="D13" s="66"/>
      <c r="E13" s="67"/>
      <c r="F13" s="66"/>
      <c r="G13" s="68"/>
      <c r="H13" s="68"/>
      <c r="I13" s="68"/>
      <c r="J13" s="68"/>
      <c r="K13" s="68"/>
      <c r="L13" s="68"/>
      <c r="M13" s="68"/>
      <c r="N13" s="68"/>
      <c r="O13" s="68"/>
      <c r="P13" s="66"/>
      <c r="Q13" s="68"/>
      <c r="R13" s="69"/>
      <c r="S13" t="s">
        <v>275</v>
      </c>
      <c r="T13" t="s">
        <v>264</v>
      </c>
      <c r="U13">
        <v>6.5</v>
      </c>
      <c r="V13" t="s">
        <v>88</v>
      </c>
    </row>
    <row r="14" spans="1:32" ht="16.899999999999999" customHeight="1" thickBot="1">
      <c r="A14" s="64" t="str">
        <f>IF(OR(A13+1&gt;'INFORMATION INPUT'!$B$16,A13=""),"",A13+1)</f>
        <v/>
      </c>
      <c r="B14" s="65"/>
      <c r="C14" s="66"/>
      <c r="D14" s="60"/>
      <c r="E14" s="67"/>
      <c r="F14" s="66"/>
      <c r="G14" s="68"/>
      <c r="H14" s="68"/>
      <c r="I14" s="68"/>
      <c r="J14" s="68"/>
      <c r="K14" s="68"/>
      <c r="L14" s="68"/>
      <c r="M14" s="68"/>
      <c r="N14" s="68"/>
      <c r="O14" s="68"/>
      <c r="P14" s="66"/>
      <c r="Q14" s="68"/>
      <c r="R14" s="69"/>
      <c r="S14" t="s">
        <v>276</v>
      </c>
      <c r="T14" t="s">
        <v>264</v>
      </c>
      <c r="U14">
        <v>6.5</v>
      </c>
      <c r="V14" t="s">
        <v>88</v>
      </c>
    </row>
    <row r="15" spans="1:32" ht="16.899999999999999" customHeight="1" thickBot="1">
      <c r="A15" s="64" t="str">
        <f>IF(OR(A14+1&gt;'INFORMATION INPUT'!$B$16,A14=""),"",A14+1)</f>
        <v/>
      </c>
      <c r="B15" s="65"/>
      <c r="C15" s="66"/>
      <c r="D15" s="60"/>
      <c r="E15" s="67"/>
      <c r="F15" s="66"/>
      <c r="G15" s="68"/>
      <c r="H15" s="68"/>
      <c r="I15" s="68"/>
      <c r="J15" s="68"/>
      <c r="K15" s="68"/>
      <c r="L15" s="68"/>
      <c r="M15" s="68"/>
      <c r="N15" s="68"/>
      <c r="O15" s="68"/>
      <c r="P15" s="66"/>
      <c r="Q15" s="68"/>
      <c r="R15" s="69"/>
      <c r="S15" t="s">
        <v>277</v>
      </c>
      <c r="T15" t="s">
        <v>264</v>
      </c>
      <c r="U15">
        <v>2.2000000000000002</v>
      </c>
      <c r="V15" t="s">
        <v>80</v>
      </c>
    </row>
    <row r="16" spans="1:32" ht="16.899999999999999" customHeight="1" thickBot="1">
      <c r="A16" s="64" t="str">
        <f>IF(OR(A15+1&gt;'INFORMATION INPUT'!$B$16,A15=""),"",A15+1)</f>
        <v/>
      </c>
      <c r="B16" s="65"/>
      <c r="C16" s="66"/>
      <c r="D16" s="60"/>
      <c r="E16" s="67"/>
      <c r="F16" s="66"/>
      <c r="G16" s="68"/>
      <c r="H16" s="68"/>
      <c r="I16" s="68"/>
      <c r="J16" s="68"/>
      <c r="K16" s="68"/>
      <c r="L16" s="68"/>
      <c r="M16" s="68"/>
      <c r="N16" s="68"/>
      <c r="O16" s="68"/>
      <c r="P16" s="66"/>
      <c r="Q16" s="68"/>
      <c r="R16" s="69"/>
      <c r="S16" t="s">
        <v>278</v>
      </c>
      <c r="T16" t="s">
        <v>264</v>
      </c>
      <c r="U16">
        <v>10.8</v>
      </c>
      <c r="V16" t="s">
        <v>80</v>
      </c>
    </row>
    <row r="17" spans="1:22" ht="16.899999999999999" customHeight="1" thickBot="1">
      <c r="A17" s="64" t="str">
        <f>IF(OR(A16+1&gt;'INFORMATION INPUT'!$B$16,A16=""),"",A16+1)</f>
        <v/>
      </c>
      <c r="B17" s="65"/>
      <c r="C17" s="66"/>
      <c r="D17" s="60"/>
      <c r="E17" s="67"/>
      <c r="F17" s="66"/>
      <c r="G17" s="68"/>
      <c r="H17" s="68"/>
      <c r="I17" s="68"/>
      <c r="J17" s="68"/>
      <c r="K17" s="68"/>
      <c r="L17" s="68"/>
      <c r="M17" s="68"/>
      <c r="N17" s="68"/>
      <c r="O17" s="68"/>
      <c r="P17" s="66"/>
      <c r="Q17" s="68"/>
      <c r="R17" s="69"/>
      <c r="S17" t="s">
        <v>279</v>
      </c>
      <c r="T17" t="s">
        <v>264</v>
      </c>
      <c r="U17">
        <v>10.8</v>
      </c>
      <c r="V17" t="s">
        <v>88</v>
      </c>
    </row>
    <row r="18" spans="1:22" ht="16.899999999999999" customHeight="1" thickBot="1">
      <c r="A18" s="64" t="str">
        <f>IF(OR(A17+1&gt;'INFORMATION INPUT'!$B$16,A17=""),"",A17+1)</f>
        <v/>
      </c>
      <c r="B18" s="65"/>
      <c r="C18" s="66"/>
      <c r="D18" s="60"/>
      <c r="E18" s="67"/>
      <c r="F18" s="66"/>
      <c r="G18" s="68"/>
      <c r="H18" s="68"/>
      <c r="I18" s="68"/>
      <c r="J18" s="68"/>
      <c r="K18" s="68"/>
      <c r="L18" s="68"/>
      <c r="M18" s="68"/>
      <c r="N18" s="68"/>
      <c r="O18" s="68"/>
      <c r="P18" s="66"/>
      <c r="Q18" s="68"/>
      <c r="R18" s="69"/>
      <c r="S18" t="s">
        <v>280</v>
      </c>
      <c r="T18" t="s">
        <v>264</v>
      </c>
      <c r="U18">
        <v>6.5</v>
      </c>
      <c r="V18" t="s">
        <v>88</v>
      </c>
    </row>
    <row r="19" spans="1:22" ht="16.899999999999999" customHeight="1" thickBot="1">
      <c r="A19" s="64" t="str">
        <f>IF(OR(A18+1&gt;'INFORMATION INPUT'!$B$16,A18=""),"",A18+1)</f>
        <v/>
      </c>
      <c r="B19" s="65"/>
      <c r="C19" s="66"/>
      <c r="D19" s="60"/>
      <c r="E19" s="67"/>
      <c r="F19" s="66"/>
      <c r="G19" s="68"/>
      <c r="H19" s="68"/>
      <c r="I19" s="68"/>
      <c r="J19" s="68"/>
      <c r="K19" s="68"/>
      <c r="L19" s="68"/>
      <c r="M19" s="68"/>
      <c r="N19" s="68"/>
      <c r="O19" s="68"/>
      <c r="P19" s="66"/>
      <c r="Q19" s="68"/>
      <c r="R19" s="69"/>
      <c r="S19" t="s">
        <v>281</v>
      </c>
      <c r="T19" t="s">
        <v>264</v>
      </c>
      <c r="U19">
        <v>10.8</v>
      </c>
      <c r="V19" t="s">
        <v>274</v>
      </c>
    </row>
    <row r="20" spans="1:22" ht="16.899999999999999" customHeight="1" thickBot="1">
      <c r="A20" s="64" t="str">
        <f>IF(OR(A19+1&gt;'INFORMATION INPUT'!$B$16,A19=""),"",A19+1)</f>
        <v/>
      </c>
      <c r="B20" s="65"/>
      <c r="C20" s="66"/>
      <c r="D20" s="60"/>
      <c r="E20" s="67"/>
      <c r="F20" s="66"/>
      <c r="G20" s="68"/>
      <c r="H20" s="68"/>
      <c r="I20" s="68"/>
      <c r="J20" s="68"/>
      <c r="K20" s="68"/>
      <c r="L20" s="68"/>
      <c r="M20" s="68"/>
      <c r="N20" s="68"/>
      <c r="O20" s="68"/>
      <c r="P20" s="66"/>
      <c r="Q20" s="68"/>
      <c r="R20" s="69"/>
      <c r="S20" t="s">
        <v>282</v>
      </c>
      <c r="T20" t="s">
        <v>264</v>
      </c>
      <c r="U20">
        <v>6.5</v>
      </c>
      <c r="V20" t="s">
        <v>273</v>
      </c>
    </row>
    <row r="21" spans="1:22" ht="16.899999999999999" customHeight="1" thickBot="1">
      <c r="A21" s="64" t="str">
        <f>IF(OR(A20+1&gt;'INFORMATION INPUT'!$B$16,A20=""),"",A20+1)</f>
        <v/>
      </c>
      <c r="B21" s="65"/>
      <c r="C21" s="66"/>
      <c r="D21" s="60"/>
      <c r="E21" s="67"/>
      <c r="F21" s="66"/>
      <c r="G21" s="68"/>
      <c r="H21" s="68"/>
      <c r="I21" s="68"/>
      <c r="J21" s="68"/>
      <c r="K21" s="68"/>
      <c r="L21" s="68"/>
      <c r="M21" s="68"/>
      <c r="N21" s="68"/>
      <c r="O21" s="68"/>
      <c r="P21" s="66"/>
      <c r="Q21" s="68"/>
      <c r="R21" s="69"/>
      <c r="S21" t="s">
        <v>283</v>
      </c>
      <c r="T21" t="s">
        <v>264</v>
      </c>
      <c r="U21">
        <v>6.5</v>
      </c>
      <c r="V21" t="s">
        <v>88</v>
      </c>
    </row>
    <row r="22" spans="1:22" ht="16.899999999999999" customHeight="1" thickBot="1">
      <c r="A22" s="64" t="str">
        <f>IF(OR(A21+1&gt;'INFORMATION INPUT'!$B$16,A21=""),"",A21+1)</f>
        <v/>
      </c>
      <c r="B22" s="65"/>
      <c r="C22" s="66"/>
      <c r="D22" s="60"/>
      <c r="E22" s="67"/>
      <c r="F22" s="66"/>
      <c r="G22" s="68"/>
      <c r="H22" s="68"/>
      <c r="I22" s="68"/>
      <c r="J22" s="68"/>
      <c r="K22" s="68"/>
      <c r="L22" s="68"/>
      <c r="M22" s="68"/>
      <c r="N22" s="68"/>
      <c r="O22" s="68"/>
      <c r="P22" s="66"/>
      <c r="Q22" s="68"/>
      <c r="R22" s="69"/>
      <c r="S22" t="s">
        <v>284</v>
      </c>
      <c r="T22" t="s">
        <v>264</v>
      </c>
      <c r="U22">
        <v>6.5</v>
      </c>
      <c r="V22" t="s">
        <v>88</v>
      </c>
    </row>
    <row r="23" spans="1:22" ht="16.899999999999999" customHeight="1" thickBot="1">
      <c r="A23" s="64" t="str">
        <f>IF(OR(A22+1&gt;'INFORMATION INPUT'!$B$16,A22=""),"",A22+1)</f>
        <v/>
      </c>
      <c r="B23" s="65"/>
      <c r="C23" s="66"/>
      <c r="D23" s="60"/>
      <c r="E23" s="67"/>
      <c r="F23" s="66"/>
      <c r="G23" s="68"/>
      <c r="H23" s="68"/>
      <c r="I23" s="68"/>
      <c r="J23" s="68"/>
      <c r="K23" s="68"/>
      <c r="L23" s="68"/>
      <c r="M23" s="68"/>
      <c r="N23" s="68"/>
      <c r="O23" s="68"/>
      <c r="P23" s="66"/>
      <c r="Q23" s="68"/>
      <c r="R23" s="69"/>
      <c r="S23" t="s">
        <v>285</v>
      </c>
      <c r="T23" t="s">
        <v>264</v>
      </c>
      <c r="U23">
        <v>10.8</v>
      </c>
      <c r="V23" t="s">
        <v>80</v>
      </c>
    </row>
    <row r="24" spans="1:22" ht="16.899999999999999" customHeight="1" thickBot="1">
      <c r="A24" s="64" t="str">
        <f>IF(OR(A23+1&gt;'INFORMATION INPUT'!$B$16,A23=""),"",A23+1)</f>
        <v/>
      </c>
      <c r="B24" s="65"/>
      <c r="C24" s="66"/>
      <c r="D24" s="60"/>
      <c r="E24" s="67"/>
      <c r="F24" s="66"/>
      <c r="G24" s="68"/>
      <c r="H24" s="68"/>
      <c r="I24" s="68"/>
      <c r="J24" s="68"/>
      <c r="K24" s="68"/>
      <c r="L24" s="68"/>
      <c r="M24" s="68"/>
      <c r="N24" s="68"/>
      <c r="O24" s="68"/>
      <c r="P24" s="66"/>
      <c r="Q24" s="68"/>
      <c r="R24" s="69"/>
      <c r="S24" t="s">
        <v>286</v>
      </c>
      <c r="T24" t="s">
        <v>264</v>
      </c>
      <c r="U24">
        <v>10.8</v>
      </c>
      <c r="V24" t="s">
        <v>88</v>
      </c>
    </row>
    <row r="25" spans="1:22" ht="16.899999999999999" customHeight="1" thickBot="1">
      <c r="A25" s="64" t="str">
        <f>IF(OR(A24+1&gt;'INFORMATION INPUT'!$B$16,A24=""),"",A24+1)</f>
        <v/>
      </c>
      <c r="B25" s="65"/>
      <c r="C25" s="66"/>
      <c r="D25" s="60"/>
      <c r="E25" s="67"/>
      <c r="F25" s="66"/>
      <c r="G25" s="68"/>
      <c r="H25" s="68"/>
      <c r="I25" s="68"/>
      <c r="J25" s="68"/>
      <c r="K25" s="68"/>
      <c r="L25" s="68"/>
      <c r="M25" s="68"/>
      <c r="N25" s="68"/>
      <c r="O25" s="68"/>
      <c r="P25" s="66"/>
      <c r="Q25" s="68"/>
      <c r="R25" s="69"/>
      <c r="S25" t="s">
        <v>287</v>
      </c>
      <c r="T25" t="s">
        <v>264</v>
      </c>
      <c r="U25">
        <v>10.8</v>
      </c>
      <c r="V25" t="s">
        <v>80</v>
      </c>
    </row>
    <row r="26" spans="1:22" ht="16.899999999999999" customHeight="1" thickBot="1">
      <c r="A26" s="64" t="str">
        <f>IF(OR(A25+1&gt;'INFORMATION INPUT'!$B$16,A25=""),"",A25+1)</f>
        <v/>
      </c>
      <c r="B26" s="65"/>
      <c r="C26" s="66"/>
      <c r="D26" s="60"/>
      <c r="E26" s="67"/>
      <c r="F26" s="66"/>
      <c r="G26" s="68"/>
      <c r="H26" s="68"/>
      <c r="I26" s="68"/>
      <c r="J26" s="68"/>
      <c r="K26" s="68"/>
      <c r="L26" s="68"/>
      <c r="M26" s="68"/>
      <c r="N26" s="68"/>
      <c r="O26" s="68"/>
      <c r="P26" s="66"/>
      <c r="Q26" s="68"/>
      <c r="R26" s="69"/>
      <c r="S26" t="s">
        <v>288</v>
      </c>
      <c r="T26" t="s">
        <v>264</v>
      </c>
      <c r="U26">
        <v>2.2000000000000002</v>
      </c>
      <c r="V26" t="s">
        <v>80</v>
      </c>
    </row>
    <row r="27" spans="1:22" ht="16.899999999999999" customHeight="1" thickBot="1">
      <c r="A27" s="64" t="str">
        <f>IF(OR(A26+1&gt;'INFORMATION INPUT'!$B$16,A26=""),"",A26+1)</f>
        <v/>
      </c>
      <c r="B27" s="65"/>
      <c r="C27" s="66"/>
      <c r="D27" s="60"/>
      <c r="E27" s="67"/>
      <c r="F27" s="66"/>
      <c r="G27" s="68"/>
      <c r="H27" s="68"/>
      <c r="I27" s="68"/>
      <c r="J27" s="68"/>
      <c r="K27" s="68"/>
      <c r="L27" s="68"/>
      <c r="M27" s="68"/>
      <c r="N27" s="68"/>
      <c r="O27" s="68"/>
      <c r="P27" s="66"/>
      <c r="Q27" s="68"/>
      <c r="R27" s="69"/>
      <c r="S27" t="s">
        <v>289</v>
      </c>
      <c r="T27" t="s">
        <v>264</v>
      </c>
      <c r="U27">
        <v>10.8</v>
      </c>
      <c r="V27" t="s">
        <v>80</v>
      </c>
    </row>
    <row r="28" spans="1:22" ht="16.899999999999999" customHeight="1" thickBot="1">
      <c r="A28" s="64" t="str">
        <f>IF(OR(A27+1&gt;'INFORMATION INPUT'!$B$16,A27=""),"",A27+1)</f>
        <v/>
      </c>
      <c r="B28" s="65"/>
      <c r="C28" s="66"/>
      <c r="D28" s="60"/>
      <c r="E28" s="67"/>
      <c r="F28" s="66"/>
      <c r="G28" s="68"/>
      <c r="H28" s="68"/>
      <c r="I28" s="68"/>
      <c r="J28" s="68"/>
      <c r="K28" s="68"/>
      <c r="L28" s="68"/>
      <c r="M28" s="68"/>
      <c r="N28" s="68"/>
      <c r="O28" s="68"/>
      <c r="P28" s="66"/>
      <c r="Q28" s="68"/>
      <c r="R28" s="69"/>
      <c r="S28" t="s">
        <v>290</v>
      </c>
      <c r="T28" t="s">
        <v>264</v>
      </c>
      <c r="U28">
        <v>10.8</v>
      </c>
      <c r="V28" t="s">
        <v>80</v>
      </c>
    </row>
    <row r="29" spans="1:22" ht="16.899999999999999" customHeight="1" thickBot="1">
      <c r="A29" s="64" t="str">
        <f>IF(OR(A28+1&gt;'INFORMATION INPUT'!$B$16,A28=""),"",A28+1)</f>
        <v/>
      </c>
      <c r="B29" s="65"/>
      <c r="C29" s="66"/>
      <c r="D29" s="60"/>
      <c r="E29" s="67"/>
      <c r="F29" s="66"/>
      <c r="G29" s="68"/>
      <c r="H29" s="68"/>
      <c r="I29" s="68"/>
      <c r="J29" s="68"/>
      <c r="K29" s="68"/>
      <c r="L29" s="68"/>
      <c r="M29" s="68"/>
      <c r="N29" s="68"/>
      <c r="O29" s="68"/>
      <c r="P29" s="66"/>
      <c r="Q29" s="68"/>
      <c r="R29" s="69"/>
      <c r="S29" t="s">
        <v>291</v>
      </c>
      <c r="T29" t="s">
        <v>264</v>
      </c>
      <c r="U29">
        <v>2.2000000000000002</v>
      </c>
      <c r="V29" t="s">
        <v>80</v>
      </c>
    </row>
    <row r="30" spans="1:22" ht="16.899999999999999" customHeight="1" thickBot="1">
      <c r="A30" s="64" t="str">
        <f>IF(OR(A29+1&gt;'INFORMATION INPUT'!$B$16,A29=""),"",A29+1)</f>
        <v/>
      </c>
      <c r="B30" s="65"/>
      <c r="C30" s="66"/>
      <c r="D30" s="60"/>
      <c r="E30" s="67"/>
      <c r="F30" s="66"/>
      <c r="G30" s="68"/>
      <c r="H30" s="68"/>
      <c r="I30" s="68"/>
      <c r="J30" s="68"/>
      <c r="K30" s="68"/>
      <c r="L30" s="68"/>
      <c r="M30" s="68"/>
      <c r="N30" s="68"/>
      <c r="O30" s="68"/>
      <c r="P30" s="66"/>
      <c r="Q30" s="68"/>
      <c r="R30" s="69"/>
      <c r="S30" t="s">
        <v>292</v>
      </c>
      <c r="T30" t="s">
        <v>264</v>
      </c>
      <c r="U30">
        <v>10.8</v>
      </c>
      <c r="V30" t="s">
        <v>80</v>
      </c>
    </row>
    <row r="31" spans="1:22" ht="16.899999999999999" customHeight="1" thickBot="1">
      <c r="A31" s="64" t="str">
        <f>IF(OR(A30+1&gt;'INFORMATION INPUT'!$B$16,A30=""),"",A30+1)</f>
        <v/>
      </c>
      <c r="B31" s="65"/>
      <c r="C31" s="66"/>
      <c r="D31" s="60"/>
      <c r="E31" s="67"/>
      <c r="F31" s="66"/>
      <c r="G31" s="68"/>
      <c r="H31" s="68"/>
      <c r="I31" s="68"/>
      <c r="J31" s="68"/>
      <c r="K31" s="68"/>
      <c r="L31" s="68"/>
      <c r="M31" s="68"/>
      <c r="N31" s="68"/>
      <c r="O31" s="68"/>
      <c r="P31" s="66"/>
      <c r="Q31" s="68"/>
      <c r="R31" s="69"/>
      <c r="S31" t="s">
        <v>293</v>
      </c>
      <c r="T31" t="s">
        <v>264</v>
      </c>
      <c r="U31">
        <v>6.5</v>
      </c>
      <c r="V31" t="s">
        <v>88</v>
      </c>
    </row>
    <row r="32" spans="1:22" ht="16.899999999999999" customHeight="1" thickBot="1">
      <c r="A32" s="64" t="str">
        <f>IF(OR(A31+1&gt;'INFORMATION INPUT'!$B$16,A31=""),"",A31+1)</f>
        <v/>
      </c>
      <c r="B32" s="65"/>
      <c r="C32" s="66"/>
      <c r="D32" s="60"/>
      <c r="E32" s="67"/>
      <c r="F32" s="66"/>
      <c r="G32" s="68"/>
      <c r="H32" s="68"/>
      <c r="I32" s="68"/>
      <c r="J32" s="68"/>
      <c r="K32" s="68"/>
      <c r="L32" s="68"/>
      <c r="M32" s="68"/>
      <c r="N32" s="68"/>
      <c r="O32" s="68"/>
      <c r="P32" s="66"/>
      <c r="Q32" s="68"/>
      <c r="R32" s="69"/>
      <c r="S32" t="s">
        <v>294</v>
      </c>
      <c r="T32" t="s">
        <v>264</v>
      </c>
      <c r="U32">
        <v>6.5</v>
      </c>
      <c r="V32" t="s">
        <v>80</v>
      </c>
    </row>
    <row r="33" spans="1:22" ht="16.899999999999999" customHeight="1" thickBot="1">
      <c r="A33" s="64" t="str">
        <f>IF(OR(A32+1&gt;'INFORMATION INPUT'!$B$16,A32=""),"",A32+1)</f>
        <v/>
      </c>
      <c r="B33" s="65"/>
      <c r="C33" s="66"/>
      <c r="D33" s="60"/>
      <c r="E33" s="67"/>
      <c r="F33" s="66"/>
      <c r="G33" s="68"/>
      <c r="H33" s="68"/>
      <c r="I33" s="68"/>
      <c r="J33" s="68"/>
      <c r="K33" s="68"/>
      <c r="L33" s="68"/>
      <c r="M33" s="68"/>
      <c r="N33" s="68"/>
      <c r="O33" s="68"/>
      <c r="P33" s="66"/>
      <c r="Q33" s="68"/>
      <c r="R33" s="69"/>
      <c r="S33" t="s">
        <v>295</v>
      </c>
      <c r="T33" t="s">
        <v>264</v>
      </c>
      <c r="U33">
        <v>10.8</v>
      </c>
      <c r="V33" t="s">
        <v>80</v>
      </c>
    </row>
    <row r="34" spans="1:22" ht="16.899999999999999" customHeight="1" thickBot="1">
      <c r="A34" s="64" t="str">
        <f>IF(OR(A33+1&gt;'INFORMATION INPUT'!$B$16,A33=""),"",A33+1)</f>
        <v/>
      </c>
      <c r="B34" s="65"/>
      <c r="C34" s="66"/>
      <c r="D34" s="60"/>
      <c r="E34" s="67"/>
      <c r="F34" s="66"/>
      <c r="G34" s="68"/>
      <c r="H34" s="68"/>
      <c r="I34" s="68"/>
      <c r="J34" s="68"/>
      <c r="K34" s="68"/>
      <c r="L34" s="68"/>
      <c r="M34" s="68"/>
      <c r="N34" s="68"/>
      <c r="O34" s="68"/>
      <c r="P34" s="66"/>
      <c r="Q34" s="68"/>
      <c r="R34" s="69"/>
      <c r="S34" t="s">
        <v>296</v>
      </c>
      <c r="T34" t="s">
        <v>264</v>
      </c>
      <c r="U34">
        <v>2.2000000000000002</v>
      </c>
      <c r="V34" t="s">
        <v>88</v>
      </c>
    </row>
    <row r="35" spans="1:22" ht="16.899999999999999" customHeight="1" thickBot="1">
      <c r="A35" s="64" t="str">
        <f>IF(OR(A34+1&gt;'INFORMATION INPUT'!$B$16,A34=""),"",A34+1)</f>
        <v/>
      </c>
      <c r="B35" s="65"/>
      <c r="C35" s="66"/>
      <c r="D35" s="60"/>
      <c r="E35" s="67"/>
      <c r="F35" s="66"/>
      <c r="G35" s="68"/>
      <c r="H35" s="68"/>
      <c r="I35" s="68"/>
      <c r="J35" s="68"/>
      <c r="K35" s="68"/>
      <c r="L35" s="68"/>
      <c r="M35" s="68"/>
      <c r="N35" s="68"/>
      <c r="O35" s="68"/>
      <c r="P35" s="66"/>
      <c r="Q35" s="68"/>
      <c r="R35" s="69"/>
      <c r="S35" t="s">
        <v>297</v>
      </c>
      <c r="T35" t="s">
        <v>264</v>
      </c>
      <c r="U35">
        <v>10.8</v>
      </c>
      <c r="V35" t="s">
        <v>80</v>
      </c>
    </row>
    <row r="36" spans="1:22" ht="16.899999999999999" customHeight="1" thickBot="1">
      <c r="A36" s="64" t="str">
        <f>IF(OR(A35+1&gt;'INFORMATION INPUT'!$B$16,A35=""),"",A35+1)</f>
        <v/>
      </c>
      <c r="B36" s="65"/>
      <c r="C36" s="66"/>
      <c r="D36" s="60"/>
      <c r="E36" s="67"/>
      <c r="F36" s="66"/>
      <c r="G36" s="68"/>
      <c r="H36" s="68"/>
      <c r="I36" s="68"/>
      <c r="J36" s="68"/>
      <c r="K36" s="68"/>
      <c r="L36" s="68"/>
      <c r="M36" s="68"/>
      <c r="N36" s="68"/>
      <c r="O36" s="68"/>
      <c r="P36" s="66"/>
      <c r="Q36" s="68"/>
      <c r="R36" s="69"/>
      <c r="S36" t="s">
        <v>298</v>
      </c>
      <c r="T36" t="s">
        <v>264</v>
      </c>
      <c r="U36">
        <v>2.2000000000000002</v>
      </c>
      <c r="V36" t="s">
        <v>88</v>
      </c>
    </row>
    <row r="37" spans="1:22" ht="16.899999999999999" customHeight="1" thickBot="1">
      <c r="A37" s="64" t="str">
        <f>IF(OR(A36+1&gt;'INFORMATION INPUT'!$B$16,A36=""),"",A36+1)</f>
        <v/>
      </c>
      <c r="B37" s="65"/>
      <c r="C37" s="66"/>
      <c r="D37" s="60"/>
      <c r="E37" s="67"/>
      <c r="F37" s="66"/>
      <c r="G37" s="68"/>
      <c r="H37" s="68"/>
      <c r="I37" s="68"/>
      <c r="J37" s="68"/>
      <c r="K37" s="68"/>
      <c r="L37" s="68"/>
      <c r="M37" s="68"/>
      <c r="N37" s="68"/>
      <c r="O37" s="68"/>
      <c r="P37" s="66"/>
      <c r="Q37" s="68"/>
      <c r="R37" s="69"/>
      <c r="S37" t="s">
        <v>299</v>
      </c>
      <c r="T37" t="s">
        <v>264</v>
      </c>
      <c r="U37">
        <v>10.8</v>
      </c>
      <c r="V37" t="s">
        <v>80</v>
      </c>
    </row>
    <row r="38" spans="1:22" ht="16.899999999999999" customHeight="1" thickBot="1">
      <c r="A38" s="64" t="str">
        <f>IF(OR(A37+1&gt;'INFORMATION INPUT'!$B$16,A37=""),"",A37+1)</f>
        <v/>
      </c>
      <c r="B38" s="65"/>
      <c r="C38" s="66"/>
      <c r="D38" s="60"/>
      <c r="E38" s="67"/>
      <c r="F38" s="66"/>
      <c r="G38" s="68"/>
      <c r="H38" s="68"/>
      <c r="I38" s="68"/>
      <c r="J38" s="68"/>
      <c r="K38" s="68"/>
      <c r="L38" s="68"/>
      <c r="M38" s="68"/>
      <c r="N38" s="68"/>
      <c r="O38" s="68"/>
      <c r="P38" s="66"/>
      <c r="Q38" s="68"/>
      <c r="R38" s="69"/>
      <c r="S38" t="s">
        <v>300</v>
      </c>
      <c r="T38" t="s">
        <v>264</v>
      </c>
      <c r="U38">
        <v>6.5</v>
      </c>
      <c r="V38" t="s">
        <v>88</v>
      </c>
    </row>
    <row r="39" spans="1:22" ht="16.899999999999999" customHeight="1" thickBot="1">
      <c r="A39" s="64" t="str">
        <f>IF(OR(A38+1&gt;'INFORMATION INPUT'!$B$16,A38=""),"",A38+1)</f>
        <v/>
      </c>
      <c r="B39" s="65"/>
      <c r="C39" s="66"/>
      <c r="D39" s="60"/>
      <c r="E39" s="67"/>
      <c r="F39" s="66"/>
      <c r="G39" s="68"/>
      <c r="H39" s="68"/>
      <c r="I39" s="68"/>
      <c r="J39" s="68"/>
      <c r="K39" s="68"/>
      <c r="L39" s="68"/>
      <c r="M39" s="68"/>
      <c r="N39" s="68"/>
      <c r="O39" s="68"/>
      <c r="P39" s="66"/>
      <c r="Q39" s="68"/>
      <c r="R39" s="69"/>
      <c r="S39" t="s">
        <v>301</v>
      </c>
      <c r="T39" t="s">
        <v>264</v>
      </c>
      <c r="U39">
        <v>6.5</v>
      </c>
      <c r="V39" t="s">
        <v>88</v>
      </c>
    </row>
    <row r="40" spans="1:22" ht="16.899999999999999" customHeight="1" thickBot="1">
      <c r="A40" s="64" t="str">
        <f>IF(OR(A39+1&gt;'INFORMATION INPUT'!$B$16,A39=""),"",A39+1)</f>
        <v/>
      </c>
      <c r="B40" s="65"/>
      <c r="C40" s="66"/>
      <c r="D40" s="60"/>
      <c r="E40" s="67"/>
      <c r="F40" s="66"/>
      <c r="G40" s="68"/>
      <c r="H40" s="68"/>
      <c r="I40" s="68"/>
      <c r="J40" s="68"/>
      <c r="K40" s="68"/>
      <c r="L40" s="68"/>
      <c r="M40" s="68"/>
      <c r="N40" s="68"/>
      <c r="O40" s="68"/>
      <c r="P40" s="66"/>
      <c r="Q40" s="68"/>
      <c r="R40" s="69"/>
      <c r="S40" t="s">
        <v>302</v>
      </c>
      <c r="T40" t="s">
        <v>264</v>
      </c>
      <c r="U40">
        <v>10.8</v>
      </c>
      <c r="V40" t="s">
        <v>88</v>
      </c>
    </row>
    <row r="41" spans="1:22" ht="16.899999999999999" customHeight="1" thickBot="1">
      <c r="A41" s="64" t="str">
        <f>IF(OR(A40+1&gt;'INFORMATION INPUT'!$B$16,A40=""),"",A40+1)</f>
        <v/>
      </c>
      <c r="B41" s="65"/>
      <c r="C41" s="66"/>
      <c r="D41" s="60"/>
      <c r="E41" s="67"/>
      <c r="F41" s="66"/>
      <c r="G41" s="68"/>
      <c r="H41" s="68"/>
      <c r="I41" s="68"/>
      <c r="J41" s="68"/>
      <c r="K41" s="68"/>
      <c r="L41" s="68"/>
      <c r="M41" s="68"/>
      <c r="N41" s="68"/>
      <c r="O41" s="68"/>
      <c r="P41" s="66"/>
      <c r="Q41" s="68"/>
      <c r="R41" s="69"/>
      <c r="S41" t="s">
        <v>303</v>
      </c>
      <c r="T41" t="s">
        <v>264</v>
      </c>
      <c r="U41">
        <v>10.8</v>
      </c>
      <c r="V41" t="s">
        <v>80</v>
      </c>
    </row>
    <row r="42" spans="1:22" ht="16.899999999999999" customHeight="1" thickBot="1">
      <c r="A42" s="64" t="str">
        <f>IF(OR(A41+1&gt;'INFORMATION INPUT'!$B$16,A41=""),"",A41+1)</f>
        <v/>
      </c>
      <c r="B42" s="65"/>
      <c r="C42" s="66"/>
      <c r="D42" s="60"/>
      <c r="E42" s="67"/>
      <c r="F42" s="66"/>
      <c r="G42" s="68"/>
      <c r="H42" s="68"/>
      <c r="I42" s="68"/>
      <c r="J42" s="68"/>
      <c r="K42" s="68"/>
      <c r="L42" s="68"/>
      <c r="M42" s="68"/>
      <c r="N42" s="68"/>
      <c r="O42" s="68"/>
      <c r="P42" s="66"/>
      <c r="Q42" s="68"/>
      <c r="R42" s="69"/>
      <c r="S42" t="s">
        <v>304</v>
      </c>
      <c r="T42" t="s">
        <v>264</v>
      </c>
      <c r="U42">
        <v>2.2000000000000002</v>
      </c>
      <c r="V42" t="s">
        <v>88</v>
      </c>
    </row>
    <row r="43" spans="1:22" ht="16.899999999999999" customHeight="1" thickBot="1">
      <c r="A43" s="64" t="str">
        <f>IF(OR(A42+1&gt;'INFORMATION INPUT'!$B$16,A42=""),"",A42+1)</f>
        <v/>
      </c>
      <c r="B43" s="65"/>
      <c r="C43" s="66"/>
      <c r="D43" s="60"/>
      <c r="E43" s="67"/>
      <c r="F43" s="66"/>
      <c r="G43" s="68"/>
      <c r="H43" s="68"/>
      <c r="I43" s="68"/>
      <c r="J43" s="68"/>
      <c r="K43" s="68"/>
      <c r="L43" s="68"/>
      <c r="M43" s="68"/>
      <c r="N43" s="68"/>
      <c r="O43" s="68"/>
      <c r="P43" s="66"/>
      <c r="Q43" s="68"/>
      <c r="R43" s="69"/>
      <c r="S43" t="s">
        <v>305</v>
      </c>
      <c r="T43" t="s">
        <v>264</v>
      </c>
      <c r="U43">
        <v>6.5</v>
      </c>
      <c r="V43" t="s">
        <v>80</v>
      </c>
    </row>
    <row r="44" spans="1:22" ht="16.899999999999999" customHeight="1" thickBot="1">
      <c r="A44" s="64" t="str">
        <f>IF(OR(A43+1&gt;'INFORMATION INPUT'!$B$16,A43=""),"",A43+1)</f>
        <v/>
      </c>
      <c r="B44" s="65"/>
      <c r="C44" s="66"/>
      <c r="D44" s="60"/>
      <c r="E44" s="67"/>
      <c r="F44" s="66"/>
      <c r="G44" s="68"/>
      <c r="H44" s="68"/>
      <c r="I44" s="68"/>
      <c r="J44" s="68"/>
      <c r="K44" s="68"/>
      <c r="L44" s="68"/>
      <c r="M44" s="68"/>
      <c r="N44" s="68"/>
      <c r="O44" s="68"/>
      <c r="P44" s="66"/>
      <c r="Q44" s="68"/>
      <c r="R44" s="69"/>
      <c r="S44" t="s">
        <v>306</v>
      </c>
      <c r="T44" t="s">
        <v>264</v>
      </c>
      <c r="U44">
        <v>6.5</v>
      </c>
      <c r="V44" t="s">
        <v>80</v>
      </c>
    </row>
    <row r="45" spans="1:22" ht="16.899999999999999" customHeight="1" thickBot="1">
      <c r="A45" s="64" t="str">
        <f>IF(OR(A44+1&gt;'INFORMATION INPUT'!$B$16,A44=""),"",A44+1)</f>
        <v/>
      </c>
      <c r="B45" s="65"/>
      <c r="C45" s="66"/>
      <c r="D45" s="60"/>
      <c r="E45" s="67"/>
      <c r="F45" s="66"/>
      <c r="G45" s="68"/>
      <c r="H45" s="68"/>
      <c r="I45" s="68"/>
      <c r="J45" s="68"/>
      <c r="K45" s="68"/>
      <c r="L45" s="68"/>
      <c r="M45" s="68"/>
      <c r="N45" s="68"/>
      <c r="O45" s="68"/>
      <c r="P45" s="66"/>
      <c r="Q45" s="68"/>
      <c r="R45" s="69"/>
      <c r="S45" t="s">
        <v>307</v>
      </c>
      <c r="T45" t="s">
        <v>264</v>
      </c>
      <c r="U45">
        <v>10.8</v>
      </c>
      <c r="V45" t="s">
        <v>80</v>
      </c>
    </row>
    <row r="46" spans="1:22" ht="16.899999999999999" customHeight="1" thickBot="1">
      <c r="A46" s="64" t="str">
        <f>IF(OR(A45+1&gt;'INFORMATION INPUT'!$B$16,A45=""),"",A45+1)</f>
        <v/>
      </c>
      <c r="B46" s="65"/>
      <c r="C46" s="66"/>
      <c r="D46" s="60"/>
      <c r="E46" s="67"/>
      <c r="F46" s="66"/>
      <c r="G46" s="68"/>
      <c r="H46" s="68"/>
      <c r="I46" s="68"/>
      <c r="J46" s="68"/>
      <c r="K46" s="68"/>
      <c r="L46" s="68"/>
      <c r="M46" s="68"/>
      <c r="N46" s="68"/>
      <c r="O46" s="68"/>
      <c r="P46" s="66"/>
      <c r="Q46" s="68"/>
      <c r="R46" s="69"/>
      <c r="S46" t="s">
        <v>308</v>
      </c>
      <c r="T46" t="s">
        <v>264</v>
      </c>
      <c r="U46">
        <v>10.8</v>
      </c>
      <c r="V46" t="s">
        <v>88</v>
      </c>
    </row>
    <row r="47" spans="1:22" ht="16.899999999999999" customHeight="1" thickBot="1">
      <c r="A47" s="64" t="str">
        <f>IF(OR(A46+1&gt;'INFORMATION INPUT'!$B$16,A46=""),"",A46+1)</f>
        <v/>
      </c>
      <c r="B47" s="65"/>
      <c r="C47" s="66"/>
      <c r="D47" s="60"/>
      <c r="E47" s="67"/>
      <c r="F47" s="66"/>
      <c r="G47" s="68"/>
      <c r="H47" s="68"/>
      <c r="I47" s="68"/>
      <c r="J47" s="68"/>
      <c r="K47" s="68"/>
      <c r="L47" s="68"/>
      <c r="M47" s="68"/>
      <c r="N47" s="68"/>
      <c r="O47" s="68"/>
      <c r="P47" s="66"/>
      <c r="Q47" s="68"/>
      <c r="R47" s="69"/>
      <c r="S47" t="s">
        <v>309</v>
      </c>
      <c r="T47" t="s">
        <v>264</v>
      </c>
      <c r="U47">
        <v>2.2000000000000002</v>
      </c>
      <c r="V47" t="s">
        <v>80</v>
      </c>
    </row>
    <row r="48" spans="1:22" ht="16.899999999999999" customHeight="1" thickBot="1">
      <c r="A48" s="64" t="str">
        <f>IF(OR(A47+1&gt;'INFORMATION INPUT'!$B$16,A47=""),"",A47+1)</f>
        <v/>
      </c>
      <c r="B48" s="65"/>
      <c r="C48" s="66"/>
      <c r="D48" s="60"/>
      <c r="E48" s="67"/>
      <c r="F48" s="66"/>
      <c r="G48" s="68"/>
      <c r="H48" s="68"/>
      <c r="I48" s="68"/>
      <c r="J48" s="68"/>
      <c r="K48" s="68"/>
      <c r="L48" s="68"/>
      <c r="M48" s="68"/>
      <c r="N48" s="68"/>
      <c r="O48" s="68"/>
      <c r="P48" s="66"/>
      <c r="Q48" s="68"/>
      <c r="R48" s="69"/>
      <c r="S48" t="s">
        <v>310</v>
      </c>
      <c r="T48" t="s">
        <v>264</v>
      </c>
      <c r="U48">
        <v>6.5</v>
      </c>
      <c r="V48" t="s">
        <v>80</v>
      </c>
    </row>
    <row r="49" spans="1:22" ht="16.899999999999999" customHeight="1" thickBot="1">
      <c r="A49" s="64" t="str">
        <f>IF(OR(A48+1&gt;'INFORMATION INPUT'!$B$16,A48=""),"",A48+1)</f>
        <v/>
      </c>
      <c r="B49" s="65"/>
      <c r="C49" s="66"/>
      <c r="D49" s="60"/>
      <c r="E49" s="67"/>
      <c r="F49" s="66"/>
      <c r="G49" s="68"/>
      <c r="H49" s="68"/>
      <c r="I49" s="68"/>
      <c r="J49" s="68"/>
      <c r="K49" s="68"/>
      <c r="L49" s="68"/>
      <c r="M49" s="68"/>
      <c r="N49" s="68"/>
      <c r="O49" s="68"/>
      <c r="P49" s="66"/>
      <c r="Q49" s="68"/>
      <c r="R49" s="69"/>
      <c r="S49" t="s">
        <v>311</v>
      </c>
      <c r="T49" t="s">
        <v>264</v>
      </c>
      <c r="U49">
        <v>2.2000000000000002</v>
      </c>
      <c r="V49" t="s">
        <v>88</v>
      </c>
    </row>
    <row r="50" spans="1:22" ht="16.899999999999999" customHeight="1" thickBot="1">
      <c r="A50" s="64" t="str">
        <f>IF(OR(A49+1&gt;'INFORMATION INPUT'!$B$16,A49=""),"",A49+1)</f>
        <v/>
      </c>
      <c r="B50" s="65"/>
      <c r="C50" s="66"/>
      <c r="D50" s="60"/>
      <c r="E50" s="67"/>
      <c r="F50" s="66"/>
      <c r="G50" s="68"/>
      <c r="H50" s="68"/>
      <c r="I50" s="68"/>
      <c r="J50" s="68"/>
      <c r="K50" s="68"/>
      <c r="L50" s="68"/>
      <c r="M50" s="68"/>
      <c r="N50" s="68"/>
      <c r="O50" s="68"/>
      <c r="P50" s="66"/>
      <c r="Q50" s="68"/>
      <c r="R50" s="69"/>
      <c r="S50" t="s">
        <v>312</v>
      </c>
      <c r="T50" t="s">
        <v>264</v>
      </c>
      <c r="U50">
        <v>2.2000000000000002</v>
      </c>
      <c r="V50" t="s">
        <v>80</v>
      </c>
    </row>
    <row r="51" spans="1:22" ht="16.899999999999999" customHeight="1" thickBot="1">
      <c r="A51" s="64" t="str">
        <f>IF(OR(A50+1&gt;'INFORMATION INPUT'!$B$16,A50=""),"",A50+1)</f>
        <v/>
      </c>
      <c r="B51" s="65"/>
      <c r="C51" s="66"/>
      <c r="D51" s="60"/>
      <c r="E51" s="67"/>
      <c r="F51" s="66"/>
      <c r="G51" s="68"/>
      <c r="H51" s="68"/>
      <c r="I51" s="68"/>
      <c r="J51" s="68"/>
      <c r="K51" s="68"/>
      <c r="L51" s="68"/>
      <c r="M51" s="68"/>
      <c r="N51" s="68"/>
      <c r="O51" s="68"/>
      <c r="P51" s="66"/>
      <c r="Q51" s="68"/>
      <c r="R51" s="69"/>
      <c r="S51" t="s">
        <v>313</v>
      </c>
      <c r="T51" t="s">
        <v>264</v>
      </c>
      <c r="U51">
        <v>10.8</v>
      </c>
      <c r="V51" t="s">
        <v>80</v>
      </c>
    </row>
    <row r="52" spans="1:22" ht="16.899999999999999" customHeight="1" thickBot="1">
      <c r="A52" s="64" t="str">
        <f>IF(OR(A51+1&gt;'INFORMATION INPUT'!$B$16,A51=""),"",A51+1)</f>
        <v/>
      </c>
      <c r="B52" s="65"/>
      <c r="C52" s="66"/>
      <c r="D52" s="60"/>
      <c r="E52" s="67"/>
      <c r="F52" s="66"/>
      <c r="G52" s="68"/>
      <c r="H52" s="68"/>
      <c r="I52" s="68"/>
      <c r="J52" s="68"/>
      <c r="K52" s="68"/>
      <c r="L52" s="68"/>
      <c r="M52" s="68"/>
      <c r="N52" s="68"/>
      <c r="O52" s="68"/>
      <c r="P52" s="66"/>
      <c r="Q52" s="68"/>
      <c r="R52" s="69"/>
      <c r="S52" t="s">
        <v>314</v>
      </c>
      <c r="T52" t="s">
        <v>264</v>
      </c>
      <c r="U52">
        <v>2.2000000000000002</v>
      </c>
      <c r="V52" t="s">
        <v>88</v>
      </c>
    </row>
    <row r="53" spans="1:22" ht="16.899999999999999" customHeight="1" thickBot="1">
      <c r="A53" s="64" t="str">
        <f>IF(OR(A52+1&gt;'INFORMATION INPUT'!$B$16,A52=""),"",A52+1)</f>
        <v/>
      </c>
      <c r="B53" s="65"/>
      <c r="C53" s="66"/>
      <c r="D53" s="60"/>
      <c r="E53" s="67"/>
      <c r="F53" s="66"/>
      <c r="G53" s="68"/>
      <c r="H53" s="68"/>
      <c r="I53" s="68"/>
      <c r="J53" s="68"/>
      <c r="K53" s="68"/>
      <c r="L53" s="68"/>
      <c r="M53" s="68"/>
      <c r="N53" s="68"/>
      <c r="O53" s="68"/>
      <c r="P53" s="66"/>
      <c r="Q53" s="68"/>
      <c r="R53" s="69"/>
      <c r="S53" t="s">
        <v>315</v>
      </c>
      <c r="T53" t="s">
        <v>264</v>
      </c>
      <c r="U53">
        <v>6.5</v>
      </c>
      <c r="V53" t="s">
        <v>88</v>
      </c>
    </row>
    <row r="54" spans="1:22" ht="16.899999999999999" customHeight="1" thickBot="1">
      <c r="A54" s="64" t="str">
        <f>IF(OR(A53+1&gt;'INFORMATION INPUT'!$B$16,A53=""),"",A53+1)</f>
        <v/>
      </c>
      <c r="B54" s="65"/>
      <c r="C54" s="66"/>
      <c r="D54" s="60"/>
      <c r="E54" s="67"/>
      <c r="F54" s="66"/>
      <c r="G54" s="68"/>
      <c r="H54" s="68"/>
      <c r="I54" s="68"/>
      <c r="J54" s="68"/>
      <c r="K54" s="68"/>
      <c r="L54" s="68"/>
      <c r="M54" s="68"/>
      <c r="N54" s="68"/>
      <c r="O54" s="68"/>
      <c r="P54" s="66"/>
      <c r="Q54" s="68"/>
      <c r="R54" s="69"/>
      <c r="S54" t="s">
        <v>152</v>
      </c>
      <c r="T54" t="s">
        <v>264</v>
      </c>
      <c r="U54">
        <v>2.2000000000000002</v>
      </c>
      <c r="V54" t="s">
        <v>274</v>
      </c>
    </row>
    <row r="55" spans="1:22" ht="16.899999999999999" customHeight="1" thickBot="1">
      <c r="A55" s="64" t="str">
        <f>IF(OR(A54+1&gt;'INFORMATION INPUT'!$B$16,A54=""),"",A54+1)</f>
        <v/>
      </c>
      <c r="B55" s="65"/>
      <c r="C55" s="66"/>
      <c r="D55" s="60"/>
      <c r="E55" s="67"/>
      <c r="F55" s="66"/>
      <c r="G55" s="68"/>
      <c r="H55" s="68"/>
      <c r="I55" s="68"/>
      <c r="J55" s="68"/>
      <c r="K55" s="68"/>
      <c r="L55" s="68"/>
      <c r="M55" s="68"/>
      <c r="N55" s="68"/>
      <c r="O55" s="68"/>
      <c r="P55" s="66"/>
      <c r="Q55" s="68"/>
      <c r="R55" s="69"/>
      <c r="S55" t="s">
        <v>153</v>
      </c>
      <c r="T55" t="s">
        <v>264</v>
      </c>
      <c r="U55">
        <v>6.5</v>
      </c>
      <c r="V55" t="s">
        <v>273</v>
      </c>
    </row>
    <row r="56" spans="1:22" ht="16.899999999999999" customHeight="1" thickBot="1">
      <c r="A56" s="64" t="str">
        <f>IF(OR(A55+1&gt;'INFORMATION INPUT'!$B$16,A55=""),"",A55+1)</f>
        <v/>
      </c>
      <c r="B56" s="65"/>
      <c r="C56" s="66"/>
      <c r="D56" s="60"/>
      <c r="E56" s="67"/>
      <c r="F56" s="66"/>
      <c r="G56" s="68"/>
      <c r="H56" s="68"/>
      <c r="I56" s="68"/>
      <c r="J56" s="68"/>
      <c r="K56" s="68"/>
      <c r="L56" s="68"/>
      <c r="M56" s="68"/>
      <c r="N56" s="68"/>
      <c r="O56" s="68"/>
      <c r="P56" s="66"/>
      <c r="Q56" s="68"/>
      <c r="R56" s="69"/>
      <c r="S56" t="s">
        <v>154</v>
      </c>
      <c r="T56" t="s">
        <v>264</v>
      </c>
      <c r="U56">
        <v>6.5</v>
      </c>
      <c r="V56" t="s">
        <v>274</v>
      </c>
    </row>
    <row r="57" spans="1:22" ht="16.899999999999999" customHeight="1" thickBot="1">
      <c r="A57" s="64" t="str">
        <f>IF(OR(A56+1&gt;'INFORMATION INPUT'!$B$16,A56=""),"",A56+1)</f>
        <v/>
      </c>
      <c r="B57" s="65"/>
      <c r="C57" s="66"/>
      <c r="D57" s="60"/>
      <c r="E57" s="67"/>
      <c r="F57" s="66"/>
      <c r="G57" s="68"/>
      <c r="H57" s="68"/>
      <c r="I57" s="68"/>
      <c r="J57" s="68"/>
      <c r="K57" s="68"/>
      <c r="L57" s="68"/>
      <c r="M57" s="68"/>
      <c r="N57" s="68"/>
      <c r="O57" s="68"/>
      <c r="P57" s="66"/>
      <c r="Q57" s="68"/>
      <c r="R57" s="69"/>
      <c r="S57" t="s">
        <v>155</v>
      </c>
      <c r="T57" t="s">
        <v>264</v>
      </c>
      <c r="U57">
        <v>6.5</v>
      </c>
      <c r="V57" t="s">
        <v>273</v>
      </c>
    </row>
    <row r="58" spans="1:22" ht="16.899999999999999" customHeight="1" thickBot="1">
      <c r="A58" s="64" t="str">
        <f>IF(OR(A57+1&gt;'INFORMATION INPUT'!$B$16,A57=""),"",A57+1)</f>
        <v/>
      </c>
      <c r="B58" s="65"/>
      <c r="C58" s="66"/>
      <c r="D58" s="60"/>
      <c r="E58" s="67"/>
      <c r="F58" s="66"/>
      <c r="G58" s="68"/>
      <c r="H58" s="68"/>
      <c r="I58" s="68"/>
      <c r="J58" s="68"/>
      <c r="K58" s="68"/>
      <c r="L58" s="68"/>
      <c r="M58" s="68"/>
      <c r="N58" s="68"/>
      <c r="O58" s="68"/>
      <c r="P58" s="66"/>
      <c r="Q58" s="68"/>
      <c r="R58" s="69"/>
      <c r="S58" t="s">
        <v>156</v>
      </c>
      <c r="T58" t="s">
        <v>264</v>
      </c>
      <c r="U58">
        <v>2.2000000000000002</v>
      </c>
      <c r="V58" t="s">
        <v>273</v>
      </c>
    </row>
    <row r="59" spans="1:22" ht="16.899999999999999" customHeight="1" thickBot="1">
      <c r="A59" s="64" t="str">
        <f>IF(OR(A58+1&gt;'INFORMATION INPUT'!$B$16,A58=""),"",A58+1)</f>
        <v/>
      </c>
      <c r="B59" s="65"/>
      <c r="C59" s="66"/>
      <c r="D59" s="60"/>
      <c r="E59" s="67"/>
      <c r="F59" s="66"/>
      <c r="G59" s="68"/>
      <c r="H59" s="68"/>
      <c r="I59" s="68"/>
      <c r="J59" s="68"/>
      <c r="K59" s="68"/>
      <c r="L59" s="68"/>
      <c r="M59" s="68"/>
      <c r="N59" s="68"/>
      <c r="O59" s="68"/>
      <c r="P59" s="66"/>
      <c r="Q59" s="68"/>
      <c r="R59" s="69"/>
      <c r="S59" t="s">
        <v>157</v>
      </c>
      <c r="T59" t="s">
        <v>264</v>
      </c>
      <c r="U59">
        <v>6.5</v>
      </c>
      <c r="V59" t="s">
        <v>274</v>
      </c>
    </row>
    <row r="60" spans="1:22" ht="16.899999999999999" customHeight="1" thickBot="1">
      <c r="A60" s="64" t="str">
        <f>IF(OR(A59+1&gt;'INFORMATION INPUT'!$B$16,A59=""),"",A59+1)</f>
        <v/>
      </c>
      <c r="B60" s="65"/>
      <c r="C60" s="66"/>
      <c r="D60" s="60"/>
      <c r="E60" s="67"/>
      <c r="F60" s="66"/>
      <c r="G60" s="68"/>
      <c r="H60" s="68"/>
      <c r="I60" s="68"/>
      <c r="J60" s="68"/>
      <c r="K60" s="68"/>
      <c r="L60" s="68"/>
      <c r="M60" s="68"/>
      <c r="N60" s="68"/>
      <c r="O60" s="68"/>
      <c r="P60" s="66"/>
      <c r="Q60" s="68"/>
      <c r="R60" s="69"/>
      <c r="S60" t="s">
        <v>158</v>
      </c>
      <c r="T60" t="s">
        <v>264</v>
      </c>
      <c r="U60">
        <v>10.8</v>
      </c>
      <c r="V60" t="s">
        <v>273</v>
      </c>
    </row>
    <row r="61" spans="1:22" ht="16.899999999999999" customHeight="1" thickBot="1">
      <c r="A61" s="64" t="str">
        <f>IF(OR(A60+1&gt;'INFORMATION INPUT'!$B$16,A60=""),"",A60+1)</f>
        <v/>
      </c>
      <c r="B61" s="65"/>
      <c r="C61" s="66"/>
      <c r="D61" s="60"/>
      <c r="E61" s="67"/>
      <c r="F61" s="66"/>
      <c r="G61" s="68"/>
      <c r="H61" s="68"/>
      <c r="I61" s="68"/>
      <c r="J61" s="68"/>
      <c r="K61" s="68"/>
      <c r="L61" s="68"/>
      <c r="M61" s="68"/>
      <c r="N61" s="68"/>
      <c r="O61" s="68"/>
      <c r="P61" s="66"/>
      <c r="Q61" s="68"/>
      <c r="R61" s="69"/>
      <c r="S61" t="s">
        <v>159</v>
      </c>
      <c r="T61" t="s">
        <v>264</v>
      </c>
      <c r="U61">
        <v>10.8</v>
      </c>
      <c r="V61" t="s">
        <v>273</v>
      </c>
    </row>
    <row r="62" spans="1:22" ht="16.899999999999999" customHeight="1" thickBot="1">
      <c r="A62" s="64" t="str">
        <f>IF(OR(A61+1&gt;'INFORMATION INPUT'!$B$16,A61=""),"",A61+1)</f>
        <v/>
      </c>
      <c r="B62" s="65"/>
      <c r="C62" s="66"/>
      <c r="D62" s="60"/>
      <c r="E62" s="67"/>
      <c r="F62" s="66"/>
      <c r="G62" s="68"/>
      <c r="H62" s="68"/>
      <c r="I62" s="68"/>
      <c r="J62" s="68"/>
      <c r="K62" s="68"/>
      <c r="L62" s="68"/>
      <c r="M62" s="68"/>
      <c r="N62" s="68"/>
      <c r="O62" s="68"/>
      <c r="P62" s="66"/>
      <c r="Q62" s="68"/>
      <c r="R62" s="69"/>
      <c r="S62" t="s">
        <v>160</v>
      </c>
      <c r="T62" t="s">
        <v>264</v>
      </c>
      <c r="U62">
        <v>6.5</v>
      </c>
      <c r="V62" t="s">
        <v>88</v>
      </c>
    </row>
    <row r="63" spans="1:22" ht="16.899999999999999" customHeight="1" thickBot="1">
      <c r="A63" s="64" t="str">
        <f>IF(OR(A62+1&gt;'INFORMATION INPUT'!$B$16,A62=""),"",A62+1)</f>
        <v/>
      </c>
      <c r="B63" s="65"/>
      <c r="C63" s="66"/>
      <c r="D63" s="60"/>
      <c r="E63" s="67"/>
      <c r="F63" s="66"/>
      <c r="G63" s="68"/>
      <c r="H63" s="68"/>
      <c r="I63" s="68"/>
      <c r="J63" s="68"/>
      <c r="K63" s="68"/>
      <c r="L63" s="68"/>
      <c r="M63" s="68"/>
      <c r="N63" s="68"/>
      <c r="O63" s="68"/>
      <c r="P63" s="66"/>
      <c r="Q63" s="68"/>
      <c r="R63" s="69"/>
      <c r="S63" t="s">
        <v>161</v>
      </c>
      <c r="T63" t="s">
        <v>264</v>
      </c>
      <c r="U63">
        <v>6.5</v>
      </c>
      <c r="V63" t="s">
        <v>80</v>
      </c>
    </row>
    <row r="64" spans="1:22" ht="16.899999999999999" customHeight="1" thickBot="1">
      <c r="A64" s="64" t="str">
        <f>IF(OR(A63+1&gt;'INFORMATION INPUT'!$B$16,A63=""),"",A63+1)</f>
        <v/>
      </c>
      <c r="B64" s="65"/>
      <c r="C64" s="66"/>
      <c r="D64" s="60"/>
      <c r="E64" s="67"/>
      <c r="F64" s="66"/>
      <c r="G64" s="68"/>
      <c r="H64" s="68"/>
      <c r="I64" s="68"/>
      <c r="J64" s="68"/>
      <c r="K64" s="68"/>
      <c r="L64" s="68"/>
      <c r="M64" s="68"/>
      <c r="N64" s="68"/>
      <c r="O64" s="68"/>
      <c r="P64" s="66"/>
      <c r="Q64" s="68"/>
      <c r="R64" s="69"/>
      <c r="S64" t="s">
        <v>162</v>
      </c>
      <c r="T64" t="s">
        <v>264</v>
      </c>
      <c r="U64">
        <v>10.8</v>
      </c>
      <c r="V64" t="s">
        <v>80</v>
      </c>
    </row>
    <row r="65" spans="1:22" ht="16.899999999999999" customHeight="1" thickBot="1">
      <c r="A65" s="64" t="str">
        <f>IF(OR(A64+1&gt;'INFORMATION INPUT'!$B$16,A64=""),"",A64+1)</f>
        <v/>
      </c>
      <c r="B65" s="65"/>
      <c r="C65" s="66"/>
      <c r="D65" s="60"/>
      <c r="E65" s="67"/>
      <c r="F65" s="66"/>
      <c r="G65" s="68"/>
      <c r="H65" s="68"/>
      <c r="I65" s="68"/>
      <c r="J65" s="68"/>
      <c r="K65" s="68"/>
      <c r="L65" s="68"/>
      <c r="M65" s="68"/>
      <c r="N65" s="68"/>
      <c r="O65" s="68"/>
      <c r="P65" s="66"/>
      <c r="Q65" s="68"/>
      <c r="R65" s="69"/>
      <c r="S65" t="s">
        <v>163</v>
      </c>
      <c r="T65" t="s">
        <v>264</v>
      </c>
      <c r="U65">
        <v>10.8</v>
      </c>
      <c r="V65" t="s">
        <v>80</v>
      </c>
    </row>
    <row r="66" spans="1:22" ht="16.899999999999999" customHeight="1" thickBot="1">
      <c r="A66" s="64" t="str">
        <f>IF(OR(A65+1&gt;'INFORMATION INPUT'!$B$16,A65=""),"",A65+1)</f>
        <v/>
      </c>
      <c r="B66" s="65"/>
      <c r="C66" s="66"/>
      <c r="D66" s="60"/>
      <c r="E66" s="67"/>
      <c r="F66" s="66"/>
      <c r="G66" s="68"/>
      <c r="H66" s="68"/>
      <c r="I66" s="68"/>
      <c r="J66" s="68"/>
      <c r="K66" s="68"/>
      <c r="L66" s="68"/>
      <c r="M66" s="68"/>
      <c r="N66" s="68"/>
      <c r="O66" s="68"/>
      <c r="P66" s="66"/>
      <c r="Q66" s="68"/>
      <c r="R66" s="69"/>
      <c r="S66" t="s">
        <v>164</v>
      </c>
      <c r="T66" t="s">
        <v>264</v>
      </c>
      <c r="U66">
        <v>6.5</v>
      </c>
      <c r="V66" t="s">
        <v>80</v>
      </c>
    </row>
    <row r="67" spans="1:22" ht="16.899999999999999" customHeight="1" thickBot="1">
      <c r="A67" s="64" t="str">
        <f>IF(OR(A66+1&gt;'INFORMATION INPUT'!$B$16,A66=""),"",A66+1)</f>
        <v/>
      </c>
      <c r="B67" s="65"/>
      <c r="C67" s="66"/>
      <c r="D67" s="60"/>
      <c r="E67" s="67"/>
      <c r="F67" s="66"/>
      <c r="G67" s="68"/>
      <c r="H67" s="68"/>
      <c r="I67" s="68"/>
      <c r="J67" s="68"/>
      <c r="K67" s="68"/>
      <c r="L67" s="68"/>
      <c r="M67" s="68"/>
      <c r="N67" s="68"/>
      <c r="O67" s="68"/>
      <c r="P67" s="66"/>
      <c r="Q67" s="68"/>
      <c r="R67" s="69"/>
      <c r="S67" t="s">
        <v>165</v>
      </c>
      <c r="T67" t="s">
        <v>264</v>
      </c>
      <c r="U67">
        <v>10.8</v>
      </c>
      <c r="V67" t="s">
        <v>88</v>
      </c>
    </row>
    <row r="68" spans="1:22" ht="16.899999999999999" customHeight="1" thickBot="1">
      <c r="A68" s="64" t="str">
        <f>IF(OR(A67+1&gt;'INFORMATION INPUT'!$B$16,A67=""),"",A67+1)</f>
        <v/>
      </c>
      <c r="B68" s="65"/>
      <c r="C68" s="66"/>
      <c r="D68" s="60"/>
      <c r="E68" s="67"/>
      <c r="F68" s="66"/>
      <c r="G68" s="68"/>
      <c r="H68" s="68"/>
      <c r="I68" s="68"/>
      <c r="J68" s="68"/>
      <c r="K68" s="68"/>
      <c r="L68" s="68"/>
      <c r="M68" s="68"/>
      <c r="N68" s="68"/>
      <c r="O68" s="68"/>
      <c r="P68" s="66"/>
      <c r="Q68" s="68"/>
      <c r="R68" s="69"/>
      <c r="S68" t="s">
        <v>166</v>
      </c>
      <c r="T68" t="s">
        <v>264</v>
      </c>
      <c r="U68">
        <v>10.8</v>
      </c>
      <c r="V68" t="s">
        <v>88</v>
      </c>
    </row>
    <row r="69" spans="1:22" ht="16.899999999999999" customHeight="1" thickBot="1">
      <c r="A69" s="64" t="str">
        <f>IF(OR(A68+1&gt;'INFORMATION INPUT'!$B$16,A68=""),"",A68+1)</f>
        <v/>
      </c>
      <c r="B69" s="65"/>
      <c r="C69" s="66"/>
      <c r="D69" s="60"/>
      <c r="E69" s="67"/>
      <c r="F69" s="66"/>
      <c r="G69" s="68"/>
      <c r="H69" s="68"/>
      <c r="I69" s="68"/>
      <c r="J69" s="68"/>
      <c r="K69" s="68"/>
      <c r="L69" s="68"/>
      <c r="M69" s="68"/>
      <c r="N69" s="68"/>
      <c r="O69" s="68"/>
      <c r="P69" s="66"/>
      <c r="Q69" s="68"/>
      <c r="R69" s="69"/>
      <c r="S69" t="s">
        <v>167</v>
      </c>
      <c r="T69" t="s">
        <v>264</v>
      </c>
      <c r="U69">
        <v>6.5</v>
      </c>
      <c r="V69" t="s">
        <v>274</v>
      </c>
    </row>
    <row r="70" spans="1:22" ht="16.899999999999999" customHeight="1" thickBot="1">
      <c r="A70" s="64" t="str">
        <f>IF(OR(A69+1&gt;'INFORMATION INPUT'!$B$16,A69=""),"",A69+1)</f>
        <v/>
      </c>
      <c r="B70" s="65"/>
      <c r="C70" s="66"/>
      <c r="D70" s="60"/>
      <c r="E70" s="67"/>
      <c r="F70" s="66"/>
      <c r="G70" s="68"/>
      <c r="H70" s="68"/>
      <c r="I70" s="68"/>
      <c r="J70" s="68"/>
      <c r="K70" s="68"/>
      <c r="L70" s="68"/>
      <c r="M70" s="68"/>
      <c r="N70" s="68"/>
      <c r="O70" s="68"/>
      <c r="P70" s="66"/>
      <c r="Q70" s="68"/>
      <c r="R70" s="69"/>
      <c r="S70" t="s">
        <v>168</v>
      </c>
      <c r="T70" t="s">
        <v>264</v>
      </c>
      <c r="U70">
        <v>10.8</v>
      </c>
      <c r="V70" t="s">
        <v>273</v>
      </c>
    </row>
    <row r="71" spans="1:22" ht="16.899999999999999" customHeight="1" thickBot="1">
      <c r="A71" s="64" t="str">
        <f>IF(OR(A70+1&gt;'INFORMATION INPUT'!$B$16,A70=""),"",A70+1)</f>
        <v/>
      </c>
      <c r="B71" s="65"/>
      <c r="C71" s="66"/>
      <c r="D71" s="60"/>
      <c r="E71" s="67"/>
      <c r="F71" s="66"/>
      <c r="G71" s="68"/>
      <c r="H71" s="68"/>
      <c r="I71" s="68"/>
      <c r="J71" s="68"/>
      <c r="K71" s="68"/>
      <c r="L71" s="68"/>
      <c r="M71" s="68"/>
      <c r="N71" s="68"/>
      <c r="O71" s="68"/>
      <c r="P71" s="66"/>
      <c r="Q71" s="68"/>
      <c r="R71" s="69"/>
      <c r="S71" t="s">
        <v>169</v>
      </c>
      <c r="T71" t="s">
        <v>264</v>
      </c>
      <c r="U71">
        <v>10.8</v>
      </c>
      <c r="V71" t="s">
        <v>88</v>
      </c>
    </row>
    <row r="72" spans="1:22" ht="16.899999999999999" customHeight="1" thickBot="1">
      <c r="A72" s="64" t="str">
        <f>IF(OR(A71+1&gt;'INFORMATION INPUT'!$B$16,A71=""),"",A71+1)</f>
        <v/>
      </c>
      <c r="B72" s="65"/>
      <c r="C72" s="66"/>
      <c r="D72" s="60"/>
      <c r="E72" s="67"/>
      <c r="F72" s="66"/>
      <c r="G72" s="68"/>
      <c r="H72" s="68"/>
      <c r="I72" s="68"/>
      <c r="J72" s="68"/>
      <c r="K72" s="68"/>
      <c r="L72" s="68"/>
      <c r="M72" s="68"/>
      <c r="N72" s="68"/>
      <c r="O72" s="68"/>
      <c r="P72" s="66"/>
      <c r="Q72" s="68"/>
      <c r="R72" s="69"/>
      <c r="S72" t="s">
        <v>170</v>
      </c>
      <c r="T72" t="s">
        <v>264</v>
      </c>
      <c r="U72">
        <v>10.8</v>
      </c>
      <c r="V72" t="s">
        <v>80</v>
      </c>
    </row>
    <row r="73" spans="1:22" ht="16.899999999999999" customHeight="1" thickBot="1">
      <c r="A73" s="64" t="str">
        <f>IF(OR(A72+1&gt;'INFORMATION INPUT'!$B$16,A72=""),"",A72+1)</f>
        <v/>
      </c>
      <c r="B73" s="65"/>
      <c r="C73" s="66"/>
      <c r="D73" s="60"/>
      <c r="E73" s="67"/>
      <c r="F73" s="66"/>
      <c r="G73" s="68"/>
      <c r="H73" s="68"/>
      <c r="I73" s="68"/>
      <c r="J73" s="68"/>
      <c r="K73" s="68"/>
      <c r="L73" s="68"/>
      <c r="M73" s="68"/>
      <c r="N73" s="68"/>
      <c r="O73" s="68"/>
      <c r="P73" s="66"/>
      <c r="Q73" s="68"/>
      <c r="R73" s="69"/>
      <c r="S73" t="s">
        <v>171</v>
      </c>
      <c r="T73" t="s">
        <v>264</v>
      </c>
      <c r="U73">
        <v>10.8</v>
      </c>
      <c r="V73" t="s">
        <v>88</v>
      </c>
    </row>
    <row r="74" spans="1:22" ht="16.899999999999999" customHeight="1" thickBot="1">
      <c r="A74" s="64" t="str">
        <f>IF(OR(A73+1&gt;'INFORMATION INPUT'!$B$16,A73=""),"",A73+1)</f>
        <v/>
      </c>
      <c r="B74" s="65"/>
      <c r="C74" s="66"/>
      <c r="D74" s="60"/>
      <c r="E74" s="67"/>
      <c r="F74" s="66"/>
      <c r="G74" s="68"/>
      <c r="H74" s="68"/>
      <c r="I74" s="68"/>
      <c r="J74" s="68"/>
      <c r="K74" s="68"/>
      <c r="L74" s="68"/>
      <c r="M74" s="68"/>
      <c r="N74" s="68"/>
      <c r="O74" s="68"/>
      <c r="P74" s="66"/>
      <c r="Q74" s="68"/>
      <c r="R74" s="69"/>
      <c r="S74" t="s">
        <v>172</v>
      </c>
      <c r="T74" t="s">
        <v>264</v>
      </c>
      <c r="U74">
        <v>10.8</v>
      </c>
      <c r="V74" t="s">
        <v>88</v>
      </c>
    </row>
    <row r="75" spans="1:22" ht="16.899999999999999" customHeight="1" thickBot="1">
      <c r="A75" s="64" t="str">
        <f>IF(OR(A74+1&gt;'INFORMATION INPUT'!$B$16,A74=""),"",A74+1)</f>
        <v/>
      </c>
      <c r="B75" s="65"/>
      <c r="C75" s="66"/>
      <c r="D75" s="60"/>
      <c r="E75" s="67"/>
      <c r="F75" s="66"/>
      <c r="G75" s="68"/>
      <c r="H75" s="68"/>
      <c r="I75" s="68"/>
      <c r="J75" s="68"/>
      <c r="K75" s="68"/>
      <c r="L75" s="68"/>
      <c r="M75" s="68"/>
      <c r="N75" s="68"/>
      <c r="O75" s="68"/>
      <c r="P75" s="66"/>
      <c r="Q75" s="68"/>
      <c r="R75" s="69"/>
      <c r="S75" t="s">
        <v>173</v>
      </c>
      <c r="T75" t="s">
        <v>264</v>
      </c>
      <c r="U75">
        <v>10.8</v>
      </c>
      <c r="V75" t="s">
        <v>88</v>
      </c>
    </row>
    <row r="76" spans="1:22" ht="16.899999999999999" customHeight="1" thickBot="1">
      <c r="A76" s="64" t="str">
        <f>IF(OR(A75+1&gt;'INFORMATION INPUT'!$B$16,A75=""),"",A75+1)</f>
        <v/>
      </c>
      <c r="B76" s="65"/>
      <c r="C76" s="66"/>
      <c r="D76" s="60"/>
      <c r="E76" s="67"/>
      <c r="F76" s="66"/>
      <c r="G76" s="68"/>
      <c r="H76" s="68"/>
      <c r="I76" s="68"/>
      <c r="J76" s="68"/>
      <c r="K76" s="68"/>
      <c r="L76" s="68"/>
      <c r="M76" s="68"/>
      <c r="N76" s="68"/>
      <c r="O76" s="68"/>
      <c r="P76" s="66"/>
      <c r="Q76" s="68"/>
      <c r="R76" s="69"/>
      <c r="S76" t="s">
        <v>174</v>
      </c>
      <c r="T76" t="s">
        <v>264</v>
      </c>
      <c r="U76">
        <v>10.8</v>
      </c>
      <c r="V76" t="s">
        <v>88</v>
      </c>
    </row>
    <row r="77" spans="1:22" ht="16.899999999999999" customHeight="1" thickBot="1">
      <c r="A77" s="64" t="str">
        <f>IF(OR(A76+1&gt;'INFORMATION INPUT'!$B$16,A76=""),"",A76+1)</f>
        <v/>
      </c>
      <c r="B77" s="65"/>
      <c r="C77" s="66"/>
      <c r="D77" s="60"/>
      <c r="E77" s="67"/>
      <c r="F77" s="66"/>
      <c r="G77" s="68"/>
      <c r="H77" s="68"/>
      <c r="I77" s="68"/>
      <c r="J77" s="68"/>
      <c r="K77" s="68"/>
      <c r="L77" s="68"/>
      <c r="M77" s="68"/>
      <c r="N77" s="68"/>
      <c r="O77" s="68"/>
      <c r="P77" s="66"/>
      <c r="Q77" s="68"/>
      <c r="R77" s="69"/>
      <c r="S77" t="s">
        <v>175</v>
      </c>
      <c r="T77" t="s">
        <v>264</v>
      </c>
      <c r="U77">
        <v>10.8</v>
      </c>
      <c r="V77" t="s">
        <v>80</v>
      </c>
    </row>
    <row r="78" spans="1:22" ht="16.899999999999999" customHeight="1" thickBot="1">
      <c r="A78" s="64" t="str">
        <f>IF(OR(A77+1&gt;'INFORMATION INPUT'!$B$16,A77=""),"",A77+1)</f>
        <v/>
      </c>
      <c r="B78" s="65"/>
      <c r="C78" s="66"/>
      <c r="D78" s="60"/>
      <c r="E78" s="67"/>
      <c r="F78" s="66"/>
      <c r="G78" s="68"/>
      <c r="H78" s="68"/>
      <c r="I78" s="68"/>
      <c r="J78" s="68"/>
      <c r="K78" s="68"/>
      <c r="L78" s="68"/>
      <c r="M78" s="68"/>
      <c r="N78" s="68"/>
      <c r="O78" s="68"/>
      <c r="P78" s="66"/>
      <c r="Q78" s="68"/>
      <c r="R78" s="69"/>
      <c r="S78" t="s">
        <v>176</v>
      </c>
      <c r="T78" t="s">
        <v>264</v>
      </c>
      <c r="U78">
        <v>10.8</v>
      </c>
      <c r="V78" t="s">
        <v>80</v>
      </c>
    </row>
    <row r="79" spans="1:22" ht="16.899999999999999" customHeight="1" thickBot="1">
      <c r="A79" s="64" t="str">
        <f>IF(OR(A78+1&gt;'INFORMATION INPUT'!$B$16,A78=""),"",A78+1)</f>
        <v/>
      </c>
      <c r="B79" s="65"/>
      <c r="C79" s="66"/>
      <c r="D79" s="60"/>
      <c r="E79" s="67"/>
      <c r="F79" s="66"/>
      <c r="G79" s="68"/>
      <c r="H79" s="68"/>
      <c r="I79" s="68"/>
      <c r="J79" s="68"/>
      <c r="K79" s="68"/>
      <c r="L79" s="68"/>
      <c r="M79" s="68"/>
      <c r="N79" s="68"/>
      <c r="O79" s="68"/>
      <c r="P79" s="66"/>
      <c r="Q79" s="68"/>
      <c r="R79" s="69"/>
      <c r="S79" t="s">
        <v>177</v>
      </c>
      <c r="T79" t="s">
        <v>264</v>
      </c>
      <c r="U79">
        <v>6.5</v>
      </c>
      <c r="V79" t="s">
        <v>88</v>
      </c>
    </row>
    <row r="80" spans="1:22" ht="16.899999999999999" customHeight="1" thickBot="1">
      <c r="A80" s="64" t="str">
        <f>IF(OR(A79+1&gt;'INFORMATION INPUT'!$B$16,A79=""),"",A79+1)</f>
        <v/>
      </c>
      <c r="B80" s="65"/>
      <c r="C80" s="66"/>
      <c r="D80" s="60"/>
      <c r="E80" s="67"/>
      <c r="F80" s="66"/>
      <c r="G80" s="68"/>
      <c r="H80" s="68"/>
      <c r="I80" s="68"/>
      <c r="J80" s="68"/>
      <c r="K80" s="68"/>
      <c r="L80" s="68"/>
      <c r="M80" s="68"/>
      <c r="N80" s="68"/>
      <c r="O80" s="68"/>
      <c r="P80" s="66"/>
      <c r="Q80" s="68"/>
      <c r="R80" s="69"/>
      <c r="S80" t="s">
        <v>178</v>
      </c>
      <c r="T80" t="s">
        <v>264</v>
      </c>
      <c r="U80">
        <v>6.5</v>
      </c>
      <c r="V80" t="s">
        <v>88</v>
      </c>
    </row>
    <row r="81" spans="1:22" ht="16.899999999999999" customHeight="1" thickBot="1">
      <c r="A81" s="64" t="str">
        <f>IF(OR(A80+1&gt;'INFORMATION INPUT'!$B$16,A80=""),"",A80+1)</f>
        <v/>
      </c>
      <c r="B81" s="65"/>
      <c r="C81" s="66"/>
      <c r="D81" s="60"/>
      <c r="E81" s="67"/>
      <c r="F81" s="66"/>
      <c r="G81" s="68"/>
      <c r="H81" s="68"/>
      <c r="I81" s="68"/>
      <c r="J81" s="68"/>
      <c r="K81" s="68"/>
      <c r="L81" s="68"/>
      <c r="M81" s="68"/>
      <c r="N81" s="68"/>
      <c r="O81" s="68"/>
      <c r="P81" s="66"/>
      <c r="Q81" s="68"/>
      <c r="R81" s="69"/>
      <c r="S81" t="s">
        <v>179</v>
      </c>
      <c r="T81" t="s">
        <v>264</v>
      </c>
      <c r="U81">
        <v>10.8</v>
      </c>
      <c r="V81" t="s">
        <v>80</v>
      </c>
    </row>
    <row r="82" spans="1:22" ht="16.899999999999999" customHeight="1" thickBot="1">
      <c r="A82" s="64" t="str">
        <f>IF(OR(A81+1&gt;'INFORMATION INPUT'!$B$16,A81=""),"",A81+1)</f>
        <v/>
      </c>
      <c r="B82" s="65"/>
      <c r="C82" s="66"/>
      <c r="D82" s="60"/>
      <c r="E82" s="67"/>
      <c r="F82" s="66"/>
      <c r="G82" s="68"/>
      <c r="H82" s="68"/>
      <c r="I82" s="68"/>
      <c r="J82" s="68"/>
      <c r="K82" s="68"/>
      <c r="L82" s="68"/>
      <c r="M82" s="68"/>
      <c r="N82" s="68"/>
      <c r="O82" s="68"/>
      <c r="P82" s="66"/>
      <c r="Q82" s="68"/>
      <c r="R82" s="69"/>
      <c r="S82" t="s">
        <v>180</v>
      </c>
      <c r="T82" t="s">
        <v>264</v>
      </c>
      <c r="U82">
        <v>6.5</v>
      </c>
      <c r="V82" t="s">
        <v>80</v>
      </c>
    </row>
    <row r="83" spans="1:22" ht="16.899999999999999" customHeight="1" thickBot="1">
      <c r="A83" s="64" t="str">
        <f>IF(OR(A82+1&gt;'INFORMATION INPUT'!$B$16,A82=""),"",A82+1)</f>
        <v/>
      </c>
      <c r="B83" s="65"/>
      <c r="C83" s="66"/>
      <c r="D83" s="60"/>
      <c r="E83" s="67"/>
      <c r="F83" s="66"/>
      <c r="G83" s="68"/>
      <c r="H83" s="68"/>
      <c r="I83" s="68"/>
      <c r="J83" s="68"/>
      <c r="K83" s="68"/>
      <c r="L83" s="68"/>
      <c r="M83" s="68"/>
      <c r="N83" s="68"/>
      <c r="O83" s="68"/>
      <c r="P83" s="66"/>
      <c r="Q83" s="68"/>
      <c r="R83" s="69"/>
      <c r="S83" t="s">
        <v>181</v>
      </c>
      <c r="T83" t="s">
        <v>264</v>
      </c>
      <c r="U83">
        <v>6.5</v>
      </c>
      <c r="V83" t="s">
        <v>80</v>
      </c>
    </row>
    <row r="84" spans="1:22" ht="16.899999999999999" customHeight="1" thickBot="1">
      <c r="A84" s="64" t="str">
        <f>IF(OR(A83+1&gt;'INFORMATION INPUT'!$B$16,A83=""),"",A83+1)</f>
        <v/>
      </c>
      <c r="B84" s="65"/>
      <c r="C84" s="66"/>
      <c r="D84" s="60"/>
      <c r="E84" s="67"/>
      <c r="F84" s="66"/>
      <c r="G84" s="68"/>
      <c r="H84" s="68"/>
      <c r="I84" s="68"/>
      <c r="J84" s="68"/>
      <c r="K84" s="68"/>
      <c r="L84" s="68"/>
      <c r="M84" s="68"/>
      <c r="N84" s="68"/>
      <c r="O84" s="68"/>
      <c r="P84" s="66"/>
      <c r="Q84" s="68"/>
      <c r="R84" s="69"/>
      <c r="S84" t="s">
        <v>182</v>
      </c>
      <c r="T84" t="s">
        <v>264</v>
      </c>
      <c r="U84">
        <v>6.5</v>
      </c>
      <c r="V84" t="s">
        <v>88</v>
      </c>
    </row>
    <row r="85" spans="1:22" ht="16.899999999999999" customHeight="1" thickBot="1">
      <c r="A85" s="64" t="str">
        <f>IF(OR(A84+1&gt;'INFORMATION INPUT'!$B$16,A84=""),"",A84+1)</f>
        <v/>
      </c>
      <c r="B85" s="65"/>
      <c r="C85" s="66"/>
      <c r="D85" s="60"/>
      <c r="E85" s="67"/>
      <c r="F85" s="66"/>
      <c r="G85" s="68"/>
      <c r="H85" s="68"/>
      <c r="I85" s="68"/>
      <c r="J85" s="68"/>
      <c r="K85" s="68"/>
      <c r="L85" s="68"/>
      <c r="M85" s="68"/>
      <c r="N85" s="68"/>
      <c r="O85" s="68"/>
      <c r="P85" s="66"/>
      <c r="Q85" s="68"/>
      <c r="R85" s="69"/>
      <c r="S85" t="s">
        <v>183</v>
      </c>
      <c r="T85" t="s">
        <v>264</v>
      </c>
      <c r="U85">
        <v>2.2000000000000002</v>
      </c>
      <c r="V85" t="s">
        <v>80</v>
      </c>
    </row>
    <row r="86" spans="1:22" ht="16.899999999999999" customHeight="1" thickBot="1">
      <c r="A86" s="64" t="str">
        <f>IF(OR(A85+1&gt;'INFORMATION INPUT'!$B$16,A85=""),"",A85+1)</f>
        <v/>
      </c>
      <c r="B86" s="65"/>
      <c r="C86" s="66"/>
      <c r="D86" s="60"/>
      <c r="E86" s="67"/>
      <c r="F86" s="66"/>
      <c r="G86" s="68"/>
      <c r="H86" s="68"/>
      <c r="I86" s="68"/>
      <c r="J86" s="68"/>
      <c r="K86" s="68"/>
      <c r="L86" s="68"/>
      <c r="M86" s="68"/>
      <c r="N86" s="68"/>
      <c r="O86" s="68"/>
      <c r="P86" s="66"/>
      <c r="Q86" s="68"/>
      <c r="R86" s="69"/>
      <c r="S86" t="s">
        <v>184</v>
      </c>
      <c r="T86" t="s">
        <v>264</v>
      </c>
      <c r="U86">
        <v>10.8</v>
      </c>
      <c r="V86" t="s">
        <v>88</v>
      </c>
    </row>
    <row r="87" spans="1:22" ht="16.899999999999999" customHeight="1" thickBot="1">
      <c r="A87" s="64" t="str">
        <f>IF(OR(A86+1&gt;'INFORMATION INPUT'!$B$16,A86=""),"",A86+1)</f>
        <v/>
      </c>
      <c r="B87" s="65"/>
      <c r="C87" s="66"/>
      <c r="D87" s="60"/>
      <c r="E87" s="67"/>
      <c r="F87" s="66"/>
      <c r="G87" s="68"/>
      <c r="H87" s="68"/>
      <c r="I87" s="68"/>
      <c r="J87" s="68"/>
      <c r="K87" s="68"/>
      <c r="L87" s="68"/>
      <c r="M87" s="68"/>
      <c r="N87" s="68"/>
      <c r="O87" s="68"/>
      <c r="P87" s="66"/>
      <c r="Q87" s="68"/>
      <c r="R87" s="69"/>
      <c r="S87" t="s">
        <v>185</v>
      </c>
      <c r="T87" t="s">
        <v>264</v>
      </c>
      <c r="U87">
        <v>2.2000000000000002</v>
      </c>
      <c r="V87" t="s">
        <v>80</v>
      </c>
    </row>
    <row r="88" spans="1:22" ht="16.899999999999999" customHeight="1" thickBot="1">
      <c r="A88" s="64" t="str">
        <f>IF(OR(A87+1&gt;'INFORMATION INPUT'!$B$16,A87=""),"",A87+1)</f>
        <v/>
      </c>
      <c r="B88" s="65"/>
      <c r="C88" s="66"/>
      <c r="D88" s="60"/>
      <c r="E88" s="67"/>
      <c r="F88" s="66"/>
      <c r="G88" s="68"/>
      <c r="H88" s="68"/>
      <c r="I88" s="68"/>
      <c r="J88" s="68"/>
      <c r="K88" s="68"/>
      <c r="L88" s="68"/>
      <c r="M88" s="68"/>
      <c r="N88" s="68"/>
      <c r="O88" s="68"/>
      <c r="P88" s="66"/>
      <c r="Q88" s="68"/>
      <c r="R88" s="69"/>
      <c r="S88" t="s">
        <v>186</v>
      </c>
      <c r="T88" t="s">
        <v>264</v>
      </c>
      <c r="U88">
        <v>2.2000000000000002</v>
      </c>
      <c r="V88" t="s">
        <v>88</v>
      </c>
    </row>
    <row r="89" spans="1:22" ht="16.899999999999999" customHeight="1" thickBot="1">
      <c r="A89" s="64" t="str">
        <f>IF(OR(A88+1&gt;'INFORMATION INPUT'!$B$16,A88=""),"",A88+1)</f>
        <v/>
      </c>
      <c r="B89" s="65"/>
      <c r="C89" s="66"/>
      <c r="D89" s="60"/>
      <c r="E89" s="67"/>
      <c r="F89" s="66"/>
      <c r="G89" s="68"/>
      <c r="H89" s="68"/>
      <c r="I89" s="68"/>
      <c r="J89" s="68"/>
      <c r="K89" s="68"/>
      <c r="L89" s="68"/>
      <c r="M89" s="68"/>
      <c r="N89" s="68"/>
      <c r="O89" s="68"/>
      <c r="P89" s="66"/>
      <c r="Q89" s="68"/>
      <c r="R89" s="69"/>
      <c r="S89" t="s">
        <v>187</v>
      </c>
      <c r="T89" t="s">
        <v>264</v>
      </c>
      <c r="U89">
        <v>6.5</v>
      </c>
      <c r="V89" t="s">
        <v>88</v>
      </c>
    </row>
    <row r="90" spans="1:22" ht="16.899999999999999" customHeight="1" thickBot="1">
      <c r="A90" s="64" t="str">
        <f>IF(OR(A89+1&gt;'INFORMATION INPUT'!$B$16,A89=""),"",A89+1)</f>
        <v/>
      </c>
      <c r="B90" s="65"/>
      <c r="C90" s="66"/>
      <c r="D90" s="60"/>
      <c r="E90" s="67"/>
      <c r="F90" s="66"/>
      <c r="G90" s="68"/>
      <c r="H90" s="68"/>
      <c r="I90" s="68"/>
      <c r="J90" s="68"/>
      <c r="K90" s="68"/>
      <c r="L90" s="68"/>
      <c r="M90" s="68"/>
      <c r="N90" s="68"/>
      <c r="O90" s="68"/>
      <c r="P90" s="66"/>
      <c r="Q90" s="68"/>
      <c r="R90" s="69"/>
      <c r="S90" t="s">
        <v>188</v>
      </c>
      <c r="T90" t="s">
        <v>264</v>
      </c>
      <c r="U90">
        <v>10.8</v>
      </c>
      <c r="V90" t="s">
        <v>80</v>
      </c>
    </row>
    <row r="91" spans="1:22" ht="16.899999999999999" customHeight="1" thickBot="1">
      <c r="A91" s="64" t="str">
        <f>IF(OR(A90+1&gt;'INFORMATION INPUT'!$B$16,A90=""),"",A90+1)</f>
        <v/>
      </c>
      <c r="B91" s="65"/>
      <c r="C91" s="66"/>
      <c r="D91" s="60"/>
      <c r="E91" s="67"/>
      <c r="F91" s="66"/>
      <c r="G91" s="68"/>
      <c r="H91" s="68"/>
      <c r="I91" s="68"/>
      <c r="J91" s="68"/>
      <c r="K91" s="68"/>
      <c r="L91" s="68"/>
      <c r="M91" s="68"/>
      <c r="N91" s="68"/>
      <c r="O91" s="68"/>
      <c r="P91" s="66"/>
      <c r="Q91" s="68"/>
      <c r="R91" s="69"/>
      <c r="S91" t="s">
        <v>189</v>
      </c>
      <c r="T91" t="s">
        <v>264</v>
      </c>
      <c r="U91">
        <v>10.8</v>
      </c>
      <c r="V91" t="s">
        <v>80</v>
      </c>
    </row>
    <row r="92" spans="1:22" ht="16.899999999999999" customHeight="1" thickBot="1">
      <c r="A92" s="64" t="str">
        <f>IF(OR(A91+1&gt;'INFORMATION INPUT'!$B$16,A91=""),"",A91+1)</f>
        <v/>
      </c>
      <c r="B92" s="65"/>
      <c r="C92" s="66"/>
      <c r="D92" s="60"/>
      <c r="E92" s="67"/>
      <c r="F92" s="66"/>
      <c r="G92" s="68"/>
      <c r="H92" s="68"/>
      <c r="I92" s="68"/>
      <c r="J92" s="68"/>
      <c r="K92" s="68"/>
      <c r="L92" s="68"/>
      <c r="M92" s="68"/>
      <c r="N92" s="68"/>
      <c r="O92" s="68"/>
      <c r="P92" s="66"/>
      <c r="Q92" s="68"/>
      <c r="R92" s="69"/>
      <c r="S92" t="s">
        <v>190</v>
      </c>
      <c r="T92" t="s">
        <v>264</v>
      </c>
      <c r="U92">
        <v>2.2000000000000002</v>
      </c>
      <c r="V92" t="s">
        <v>88</v>
      </c>
    </row>
    <row r="93" spans="1:22" ht="16.899999999999999" customHeight="1" thickBot="1">
      <c r="A93" s="64" t="str">
        <f>IF(OR(A92+1&gt;'INFORMATION INPUT'!$B$16,A92=""),"",A92+1)</f>
        <v/>
      </c>
      <c r="B93" s="65"/>
      <c r="C93" s="66"/>
      <c r="D93" s="60"/>
      <c r="E93" s="67"/>
      <c r="F93" s="66"/>
      <c r="G93" s="68"/>
      <c r="H93" s="68"/>
      <c r="I93" s="68"/>
      <c r="J93" s="68"/>
      <c r="K93" s="68"/>
      <c r="L93" s="68"/>
      <c r="M93" s="68"/>
      <c r="N93" s="68"/>
      <c r="O93" s="68"/>
      <c r="P93" s="66"/>
      <c r="Q93" s="68"/>
      <c r="R93" s="69"/>
      <c r="S93" t="s">
        <v>191</v>
      </c>
      <c r="T93" t="s">
        <v>264</v>
      </c>
      <c r="U93">
        <v>10.8</v>
      </c>
      <c r="V93" t="s">
        <v>80</v>
      </c>
    </row>
    <row r="94" spans="1:22" ht="16.899999999999999" customHeight="1" thickBot="1">
      <c r="A94" s="64" t="str">
        <f>IF(OR(A93+1&gt;'INFORMATION INPUT'!$B$16,A93=""),"",A93+1)</f>
        <v/>
      </c>
      <c r="B94" s="65"/>
      <c r="C94" s="66"/>
      <c r="D94" s="60"/>
      <c r="E94" s="67"/>
      <c r="F94" s="66"/>
      <c r="G94" s="68"/>
      <c r="H94" s="68"/>
      <c r="I94" s="68"/>
      <c r="J94" s="68"/>
      <c r="K94" s="68"/>
      <c r="L94" s="68"/>
      <c r="M94" s="68"/>
      <c r="N94" s="68"/>
      <c r="O94" s="68"/>
      <c r="P94" s="66"/>
      <c r="Q94" s="68"/>
      <c r="R94" s="69"/>
      <c r="S94" t="s">
        <v>192</v>
      </c>
      <c r="T94" t="s">
        <v>264</v>
      </c>
      <c r="U94">
        <v>10.8</v>
      </c>
      <c r="V94" t="s">
        <v>88</v>
      </c>
    </row>
    <row r="95" spans="1:22" ht="16.899999999999999" customHeight="1" thickBot="1">
      <c r="A95" s="64" t="str">
        <f>IF(OR(A94+1&gt;'INFORMATION INPUT'!$B$16,A94=""),"",A94+1)</f>
        <v/>
      </c>
      <c r="B95" s="65"/>
      <c r="C95" s="66"/>
      <c r="D95" s="60"/>
      <c r="E95" s="67"/>
      <c r="F95" s="66"/>
      <c r="G95" s="68"/>
      <c r="H95" s="68"/>
      <c r="I95" s="68"/>
      <c r="J95" s="68"/>
      <c r="K95" s="68"/>
      <c r="L95" s="68"/>
      <c r="M95" s="68"/>
      <c r="N95" s="68"/>
      <c r="O95" s="68"/>
      <c r="P95" s="66"/>
      <c r="Q95" s="68"/>
      <c r="R95" s="69"/>
      <c r="S95" t="s">
        <v>193</v>
      </c>
      <c r="T95" t="s">
        <v>264</v>
      </c>
      <c r="U95">
        <v>2.2000000000000002</v>
      </c>
      <c r="V95" t="s">
        <v>80</v>
      </c>
    </row>
    <row r="96" spans="1:22" ht="16.899999999999999" customHeight="1" thickBot="1">
      <c r="A96" s="64" t="str">
        <f>IF(OR(A95+1&gt;'INFORMATION INPUT'!$B$16,A95=""),"",A95+1)</f>
        <v/>
      </c>
      <c r="B96" s="65"/>
      <c r="C96" s="66"/>
      <c r="D96" s="60"/>
      <c r="E96" s="67"/>
      <c r="F96" s="66"/>
      <c r="G96" s="68"/>
      <c r="H96" s="68"/>
      <c r="I96" s="68"/>
      <c r="J96" s="68"/>
      <c r="K96" s="68"/>
      <c r="L96" s="68"/>
      <c r="M96" s="68"/>
      <c r="N96" s="68"/>
      <c r="O96" s="68"/>
      <c r="P96" s="66"/>
      <c r="Q96" s="68"/>
      <c r="R96" s="69"/>
      <c r="S96" t="s">
        <v>194</v>
      </c>
      <c r="T96" t="s">
        <v>264</v>
      </c>
      <c r="U96">
        <v>6.5</v>
      </c>
      <c r="V96" t="s">
        <v>80</v>
      </c>
    </row>
    <row r="97" spans="1:22" ht="16.899999999999999" customHeight="1" thickBot="1">
      <c r="A97" s="64" t="str">
        <f>IF(OR(A96+1&gt;'INFORMATION INPUT'!$B$16,A96=""),"",A96+1)</f>
        <v/>
      </c>
      <c r="B97" s="65"/>
      <c r="C97" s="66"/>
      <c r="D97" s="60"/>
      <c r="E97" s="67"/>
      <c r="F97" s="66"/>
      <c r="G97" s="68"/>
      <c r="H97" s="68"/>
      <c r="I97" s="68"/>
      <c r="J97" s="68"/>
      <c r="K97" s="68"/>
      <c r="L97" s="68"/>
      <c r="M97" s="68"/>
      <c r="N97" s="68"/>
      <c r="O97" s="68"/>
      <c r="P97" s="66"/>
      <c r="Q97" s="68"/>
      <c r="R97" s="69"/>
      <c r="S97" t="s">
        <v>195</v>
      </c>
      <c r="T97" t="s">
        <v>264</v>
      </c>
      <c r="U97">
        <v>6.5</v>
      </c>
      <c r="V97" t="s">
        <v>80</v>
      </c>
    </row>
    <row r="98" spans="1:22" ht="16.899999999999999" customHeight="1" thickBot="1">
      <c r="A98" s="64" t="str">
        <f>IF(OR(A97+1&gt;'INFORMATION INPUT'!$B$16,A97=""),"",A97+1)</f>
        <v/>
      </c>
      <c r="B98" s="65"/>
      <c r="C98" s="66"/>
      <c r="D98" s="60"/>
      <c r="E98" s="67"/>
      <c r="F98" s="66"/>
      <c r="G98" s="68"/>
      <c r="H98" s="68"/>
      <c r="I98" s="68"/>
      <c r="J98" s="68"/>
      <c r="K98" s="68"/>
      <c r="L98" s="68"/>
      <c r="M98" s="68"/>
      <c r="N98" s="68"/>
      <c r="O98" s="68"/>
      <c r="P98" s="66"/>
      <c r="Q98" s="68"/>
      <c r="R98" s="69"/>
      <c r="S98" t="s">
        <v>196</v>
      </c>
      <c r="T98" t="s">
        <v>264</v>
      </c>
      <c r="U98">
        <v>10.8</v>
      </c>
      <c r="V98" t="s">
        <v>88</v>
      </c>
    </row>
    <row r="99" spans="1:22" ht="16.899999999999999" customHeight="1" thickBot="1">
      <c r="A99" s="64" t="str">
        <f>IF(OR(A98+1&gt;'INFORMATION INPUT'!$B$16,A98=""),"",A98+1)</f>
        <v/>
      </c>
      <c r="B99" s="65"/>
      <c r="C99" s="66"/>
      <c r="D99" s="60"/>
      <c r="E99" s="67"/>
      <c r="F99" s="66"/>
      <c r="G99" s="68"/>
      <c r="H99" s="68"/>
      <c r="I99" s="68"/>
      <c r="J99" s="68"/>
      <c r="K99" s="68"/>
      <c r="L99" s="68"/>
      <c r="M99" s="68"/>
      <c r="N99" s="68"/>
      <c r="O99" s="68"/>
      <c r="P99" s="66"/>
      <c r="Q99" s="68"/>
      <c r="R99" s="69"/>
      <c r="S99" t="s">
        <v>197</v>
      </c>
      <c r="T99" t="s">
        <v>264</v>
      </c>
      <c r="U99">
        <v>2.2000000000000002</v>
      </c>
      <c r="V99" t="s">
        <v>80</v>
      </c>
    </row>
    <row r="100" spans="1:22" ht="16.899999999999999" customHeight="1" thickBot="1">
      <c r="A100" s="64" t="str">
        <f>IF(OR(A99+1&gt;'INFORMATION INPUT'!$B$16,A99=""),"",A99+1)</f>
        <v/>
      </c>
      <c r="B100" s="65"/>
      <c r="C100" s="66"/>
      <c r="D100" s="60"/>
      <c r="E100" s="67"/>
      <c r="F100" s="66"/>
      <c r="G100" s="68"/>
      <c r="H100" s="68"/>
      <c r="I100" s="68"/>
      <c r="J100" s="68"/>
      <c r="K100" s="68"/>
      <c r="L100" s="68"/>
      <c r="M100" s="68"/>
      <c r="N100" s="68"/>
      <c r="O100" s="68"/>
      <c r="P100" s="66"/>
      <c r="Q100" s="68"/>
      <c r="R100" s="69"/>
      <c r="S100" t="s">
        <v>198</v>
      </c>
      <c r="T100" t="s">
        <v>264</v>
      </c>
      <c r="U100">
        <v>6.5</v>
      </c>
      <c r="V100" t="s">
        <v>88</v>
      </c>
    </row>
    <row r="101" spans="1:22" ht="16.899999999999999" customHeight="1" thickBot="1">
      <c r="A101" s="64" t="str">
        <f>IF(OR(A100+1&gt;'INFORMATION INPUT'!$B$16,A100=""),"",A100+1)</f>
        <v/>
      </c>
      <c r="B101" s="65"/>
      <c r="C101" s="66"/>
      <c r="D101" s="60"/>
      <c r="E101" s="67"/>
      <c r="F101" s="66"/>
      <c r="G101" s="68"/>
      <c r="H101" s="68"/>
      <c r="I101" s="68"/>
      <c r="J101" s="68"/>
      <c r="K101" s="68"/>
      <c r="L101" s="68"/>
      <c r="M101" s="68"/>
      <c r="N101" s="68"/>
      <c r="O101" s="68"/>
      <c r="P101" s="66"/>
      <c r="Q101" s="68"/>
      <c r="R101" s="69"/>
      <c r="S101" t="s">
        <v>199</v>
      </c>
      <c r="T101" t="s">
        <v>264</v>
      </c>
      <c r="U101">
        <v>6.5</v>
      </c>
      <c r="V101" t="s">
        <v>88</v>
      </c>
    </row>
    <row r="102" spans="1:22" ht="16.899999999999999" customHeight="1" thickBot="1">
      <c r="A102" s="64" t="str">
        <f>IF(OR(A101+1&gt;'INFORMATION INPUT'!$B$16,A101=""),"",A101+1)</f>
        <v/>
      </c>
      <c r="B102" s="65"/>
      <c r="C102" s="66"/>
      <c r="D102" s="60"/>
      <c r="E102" s="67"/>
      <c r="F102" s="66"/>
      <c r="G102" s="68"/>
      <c r="H102" s="68"/>
      <c r="I102" s="68"/>
      <c r="J102" s="68"/>
      <c r="K102" s="68"/>
      <c r="L102" s="68"/>
      <c r="M102" s="68"/>
      <c r="N102" s="68"/>
      <c r="O102" s="68"/>
      <c r="P102" s="66"/>
      <c r="Q102" s="68"/>
      <c r="R102" s="69"/>
      <c r="S102" t="s">
        <v>200</v>
      </c>
      <c r="T102" t="s">
        <v>264</v>
      </c>
      <c r="U102">
        <v>10.8</v>
      </c>
      <c r="V102" t="s">
        <v>88</v>
      </c>
    </row>
    <row r="103" spans="1:22" ht="16.899999999999999" customHeight="1" thickBot="1">
      <c r="A103" s="64" t="str">
        <f>IF(OR(A102+1&gt;'INFORMATION INPUT'!$B$16,A102=""),"",A102+1)</f>
        <v/>
      </c>
      <c r="B103" s="65"/>
      <c r="C103" s="66"/>
      <c r="D103" s="60"/>
      <c r="E103" s="67"/>
      <c r="F103" s="66"/>
      <c r="G103" s="68"/>
      <c r="H103" s="68"/>
      <c r="I103" s="68"/>
      <c r="J103" s="68"/>
      <c r="K103" s="68"/>
      <c r="L103" s="68"/>
      <c r="M103" s="68"/>
      <c r="N103" s="68"/>
      <c r="O103" s="68"/>
      <c r="P103" s="66"/>
      <c r="Q103" s="68"/>
      <c r="R103" s="69"/>
      <c r="S103" t="s">
        <v>201</v>
      </c>
      <c r="T103" t="s">
        <v>264</v>
      </c>
      <c r="U103">
        <v>2.2000000000000002</v>
      </c>
      <c r="V103" t="s">
        <v>88</v>
      </c>
    </row>
    <row r="104" spans="1:22" ht="16.899999999999999" customHeight="1" thickBot="1">
      <c r="A104" s="64" t="str">
        <f>IF(OR(A103+1&gt;'INFORMATION INPUT'!$B$16,A103=""),"",A103+1)</f>
        <v/>
      </c>
      <c r="B104" s="65"/>
      <c r="C104" s="66"/>
      <c r="D104" s="60"/>
      <c r="E104" s="67"/>
      <c r="F104" s="66"/>
      <c r="G104" s="68"/>
      <c r="H104" s="68"/>
      <c r="I104" s="68"/>
      <c r="J104" s="68"/>
      <c r="K104" s="68"/>
      <c r="L104" s="68"/>
      <c r="M104" s="68"/>
      <c r="N104" s="68"/>
      <c r="O104" s="68"/>
      <c r="P104" s="66"/>
      <c r="Q104" s="68"/>
      <c r="R104" s="69"/>
      <c r="S104" t="s">
        <v>202</v>
      </c>
      <c r="T104" t="s">
        <v>264</v>
      </c>
      <c r="U104">
        <v>6.5</v>
      </c>
      <c r="V104" t="s">
        <v>273</v>
      </c>
    </row>
    <row r="105" spans="1:22" ht="16.899999999999999" customHeight="1" thickBot="1">
      <c r="A105" s="64" t="str">
        <f>IF(OR(A104+1&gt;'INFORMATION INPUT'!$B$16,A104=""),"",A104+1)</f>
        <v/>
      </c>
      <c r="B105" s="65"/>
      <c r="C105" s="66"/>
      <c r="D105" s="60"/>
      <c r="E105" s="67"/>
      <c r="F105" s="66"/>
      <c r="G105" s="68"/>
      <c r="H105" s="68"/>
      <c r="I105" s="68"/>
      <c r="J105" s="68"/>
      <c r="K105" s="68"/>
      <c r="L105" s="68"/>
      <c r="M105" s="68"/>
      <c r="N105" s="68"/>
      <c r="O105" s="68"/>
      <c r="P105" s="66"/>
      <c r="Q105" s="68"/>
      <c r="R105" s="69"/>
      <c r="S105" t="s">
        <v>203</v>
      </c>
      <c r="T105" t="s">
        <v>264</v>
      </c>
      <c r="U105">
        <v>2.2000000000000002</v>
      </c>
      <c r="V105" t="s">
        <v>274</v>
      </c>
    </row>
    <row r="106" spans="1:22" ht="16.899999999999999" customHeight="1" thickBot="1">
      <c r="A106" s="64" t="str">
        <f>IF(OR(A105+1&gt;'INFORMATION INPUT'!$B$16,A105=""),"",A105+1)</f>
        <v/>
      </c>
      <c r="B106" s="65"/>
      <c r="C106" s="66"/>
      <c r="D106" s="60"/>
      <c r="E106" s="67"/>
      <c r="F106" s="66"/>
      <c r="G106" s="68"/>
      <c r="H106" s="68"/>
      <c r="I106" s="68"/>
      <c r="J106" s="68"/>
      <c r="K106" s="68"/>
      <c r="L106" s="68"/>
      <c r="M106" s="68"/>
      <c r="N106" s="68"/>
      <c r="O106" s="68"/>
      <c r="P106" s="66"/>
      <c r="Q106" s="68"/>
      <c r="R106" s="69"/>
      <c r="S106" t="s">
        <v>204</v>
      </c>
      <c r="T106" t="s">
        <v>264</v>
      </c>
      <c r="U106">
        <v>6.5</v>
      </c>
      <c r="V106" t="s">
        <v>273</v>
      </c>
    </row>
    <row r="107" spans="1:22" ht="16.899999999999999" customHeight="1" thickBot="1">
      <c r="A107" s="64" t="str">
        <f>IF(OR(A106+1&gt;'INFORMATION INPUT'!$B$16,A106=""),"",A106+1)</f>
        <v/>
      </c>
      <c r="B107" s="65"/>
      <c r="C107" s="66"/>
      <c r="D107" s="60"/>
      <c r="E107" s="67"/>
      <c r="F107" s="66"/>
      <c r="G107" s="68"/>
      <c r="H107" s="68"/>
      <c r="I107" s="68"/>
      <c r="J107" s="68"/>
      <c r="K107" s="68"/>
      <c r="L107" s="68"/>
      <c r="M107" s="68"/>
      <c r="N107" s="68"/>
      <c r="O107" s="68"/>
      <c r="P107" s="66"/>
      <c r="Q107" s="68"/>
      <c r="R107" s="69"/>
      <c r="S107" t="s">
        <v>205</v>
      </c>
      <c r="T107" t="s">
        <v>264</v>
      </c>
      <c r="U107">
        <v>10.8</v>
      </c>
      <c r="V107" t="s">
        <v>274</v>
      </c>
    </row>
    <row r="108" spans="1:22" ht="16.899999999999999" customHeight="1" thickBot="1">
      <c r="A108" s="64" t="str">
        <f>IF(OR(A107+1&gt;'INFORMATION INPUT'!$B$16,A107=""),"",A107+1)</f>
        <v/>
      </c>
      <c r="B108" s="65"/>
      <c r="C108" s="66"/>
      <c r="D108" s="60"/>
      <c r="E108" s="67"/>
      <c r="F108" s="66"/>
      <c r="G108" s="68"/>
      <c r="H108" s="68"/>
      <c r="I108" s="68"/>
      <c r="J108" s="68"/>
      <c r="K108" s="68"/>
      <c r="L108" s="68"/>
      <c r="M108" s="68"/>
      <c r="N108" s="68"/>
      <c r="O108" s="68"/>
      <c r="P108" s="66"/>
      <c r="Q108" s="68"/>
      <c r="R108" s="69"/>
      <c r="S108" t="s">
        <v>206</v>
      </c>
      <c r="T108" t="s">
        <v>264</v>
      </c>
      <c r="U108">
        <v>2.2000000000000002</v>
      </c>
      <c r="V108" t="s">
        <v>273</v>
      </c>
    </row>
    <row r="109" spans="1:22" ht="16.899999999999999" customHeight="1" thickBot="1">
      <c r="A109" s="64" t="str">
        <f>IF(OR(A108+1&gt;'INFORMATION INPUT'!$B$16,A108=""),"",A108+1)</f>
        <v/>
      </c>
      <c r="B109" s="65"/>
      <c r="C109" s="66"/>
      <c r="D109" s="60"/>
      <c r="E109" s="67"/>
      <c r="F109" s="66"/>
      <c r="G109" s="68"/>
      <c r="H109" s="68"/>
      <c r="I109" s="68"/>
      <c r="J109" s="68"/>
      <c r="K109" s="68"/>
      <c r="L109" s="68"/>
      <c r="M109" s="68"/>
      <c r="N109" s="68"/>
      <c r="O109" s="68"/>
      <c r="P109" s="66"/>
      <c r="Q109" s="68"/>
      <c r="R109" s="69"/>
      <c r="S109" t="s">
        <v>207</v>
      </c>
      <c r="T109" t="s">
        <v>264</v>
      </c>
      <c r="U109">
        <v>2.2000000000000002</v>
      </c>
      <c r="V109" t="s">
        <v>274</v>
      </c>
    </row>
    <row r="110" spans="1:22" ht="16.899999999999999" customHeight="1" thickBot="1">
      <c r="A110" s="64" t="str">
        <f>IF(OR(A109+1&gt;'INFORMATION INPUT'!$B$16,A109=""),"",A109+1)</f>
        <v/>
      </c>
      <c r="B110" s="65"/>
      <c r="C110" s="66"/>
      <c r="D110" s="60"/>
      <c r="E110" s="67"/>
      <c r="F110" s="66"/>
      <c r="G110" s="68"/>
      <c r="H110" s="68"/>
      <c r="I110" s="68"/>
      <c r="J110" s="68"/>
      <c r="K110" s="68"/>
      <c r="L110" s="68"/>
      <c r="M110" s="68"/>
      <c r="N110" s="68"/>
      <c r="O110" s="68"/>
      <c r="P110" s="66"/>
      <c r="Q110" s="68"/>
      <c r="R110" s="69"/>
      <c r="S110" t="s">
        <v>208</v>
      </c>
      <c r="T110" t="s">
        <v>264</v>
      </c>
      <c r="U110">
        <v>10.8</v>
      </c>
      <c r="V110" t="s">
        <v>88</v>
      </c>
    </row>
    <row r="111" spans="1:22" ht="16.899999999999999" customHeight="1" thickBot="1">
      <c r="A111" s="64" t="str">
        <f>IF(OR(A110+1&gt;'INFORMATION INPUT'!$B$16,A110=""),"",A110+1)</f>
        <v/>
      </c>
      <c r="B111" s="65"/>
      <c r="C111" s="66"/>
      <c r="D111" s="60"/>
      <c r="E111" s="67"/>
      <c r="F111" s="66"/>
      <c r="G111" s="68"/>
      <c r="H111" s="68"/>
      <c r="I111" s="68"/>
      <c r="J111" s="68"/>
      <c r="K111" s="68"/>
      <c r="L111" s="68"/>
      <c r="M111" s="68"/>
      <c r="N111" s="68"/>
      <c r="O111" s="68"/>
      <c r="P111" s="66"/>
      <c r="Q111" s="68"/>
      <c r="R111" s="69"/>
      <c r="S111" t="s">
        <v>209</v>
      </c>
      <c r="T111" t="s">
        <v>264</v>
      </c>
      <c r="U111">
        <v>10.8</v>
      </c>
      <c r="V111" t="s">
        <v>88</v>
      </c>
    </row>
    <row r="112" spans="1:22" ht="16.899999999999999" customHeight="1" thickBot="1">
      <c r="A112" s="64" t="str">
        <f>IF(OR(A111+1&gt;'INFORMATION INPUT'!$B$16,A111=""),"",A111+1)</f>
        <v/>
      </c>
      <c r="B112" s="65"/>
      <c r="C112" s="66"/>
      <c r="D112" s="60"/>
      <c r="E112" s="67"/>
      <c r="F112" s="66"/>
      <c r="G112" s="68"/>
      <c r="H112" s="68"/>
      <c r="I112" s="68"/>
      <c r="J112" s="68"/>
      <c r="K112" s="68"/>
      <c r="L112" s="68"/>
      <c r="M112" s="68"/>
      <c r="N112" s="68"/>
      <c r="O112" s="68"/>
      <c r="P112" s="66"/>
      <c r="Q112" s="68"/>
      <c r="R112" s="69"/>
      <c r="S112" t="s">
        <v>210</v>
      </c>
      <c r="T112" t="s">
        <v>264</v>
      </c>
      <c r="U112">
        <v>10.8</v>
      </c>
      <c r="V112" t="s">
        <v>80</v>
      </c>
    </row>
    <row r="113" spans="1:22" ht="16.899999999999999" customHeight="1" thickBot="1">
      <c r="A113" s="64" t="str">
        <f>IF(OR(A112+1&gt;'INFORMATION INPUT'!$B$16,A112=""),"",A112+1)</f>
        <v/>
      </c>
      <c r="B113" s="65"/>
      <c r="C113" s="66"/>
      <c r="D113" s="60"/>
      <c r="E113" s="67"/>
      <c r="F113" s="66"/>
      <c r="G113" s="68"/>
      <c r="H113" s="68"/>
      <c r="I113" s="68"/>
      <c r="J113" s="68"/>
      <c r="K113" s="68"/>
      <c r="L113" s="68"/>
      <c r="M113" s="68"/>
      <c r="N113" s="68"/>
      <c r="O113" s="68"/>
      <c r="P113" s="66"/>
      <c r="Q113" s="68"/>
      <c r="R113" s="69"/>
      <c r="S113" t="s">
        <v>211</v>
      </c>
      <c r="T113" t="s">
        <v>264</v>
      </c>
      <c r="U113">
        <v>2.2000000000000002</v>
      </c>
      <c r="V113" t="s">
        <v>88</v>
      </c>
    </row>
    <row r="114" spans="1:22" ht="16.899999999999999" customHeight="1" thickBot="1">
      <c r="A114" s="64" t="str">
        <f>IF(OR(A113+1&gt;'INFORMATION INPUT'!$B$16,A113=""),"",A113+1)</f>
        <v/>
      </c>
      <c r="B114" s="65"/>
      <c r="C114" s="66"/>
      <c r="D114" s="60"/>
      <c r="E114" s="67"/>
      <c r="F114" s="66"/>
      <c r="G114" s="68"/>
      <c r="H114" s="68"/>
      <c r="I114" s="68"/>
      <c r="J114" s="68"/>
      <c r="K114" s="68"/>
      <c r="L114" s="68"/>
      <c r="M114" s="68"/>
      <c r="N114" s="68"/>
      <c r="O114" s="68"/>
      <c r="P114" s="66"/>
      <c r="Q114" s="68"/>
      <c r="R114" s="69"/>
      <c r="S114" t="s">
        <v>212</v>
      </c>
      <c r="T114" t="s">
        <v>264</v>
      </c>
      <c r="U114">
        <v>6.5</v>
      </c>
      <c r="V114" t="s">
        <v>80</v>
      </c>
    </row>
    <row r="115" spans="1:22" ht="16.899999999999999" customHeight="1" thickBot="1">
      <c r="A115" s="64" t="str">
        <f>IF(OR(A114+1&gt;'INFORMATION INPUT'!$B$16,A114=""),"",A114+1)</f>
        <v/>
      </c>
      <c r="B115" s="65"/>
      <c r="C115" s="66"/>
      <c r="D115" s="60"/>
      <c r="E115" s="67"/>
      <c r="F115" s="66"/>
      <c r="G115" s="68"/>
      <c r="H115" s="68"/>
      <c r="I115" s="68"/>
      <c r="J115" s="68"/>
      <c r="K115" s="68"/>
      <c r="L115" s="68"/>
      <c r="M115" s="68"/>
      <c r="N115" s="68"/>
      <c r="O115" s="68"/>
      <c r="P115" s="66"/>
      <c r="Q115" s="68"/>
      <c r="R115" s="69"/>
      <c r="S115" t="s">
        <v>213</v>
      </c>
      <c r="T115" t="s">
        <v>264</v>
      </c>
      <c r="U115">
        <v>10.8</v>
      </c>
      <c r="V115" t="s">
        <v>80</v>
      </c>
    </row>
    <row r="116" spans="1:22" ht="16.899999999999999" customHeight="1" thickBot="1">
      <c r="A116" s="64" t="str">
        <f>IF(OR(A115+1&gt;'INFORMATION INPUT'!$B$16,A115=""),"",A115+1)</f>
        <v/>
      </c>
      <c r="B116" s="65"/>
      <c r="C116" s="66"/>
      <c r="D116" s="60"/>
      <c r="E116" s="67"/>
      <c r="F116" s="66"/>
      <c r="G116" s="68"/>
      <c r="H116" s="68"/>
      <c r="I116" s="68"/>
      <c r="J116" s="68"/>
      <c r="K116" s="68"/>
      <c r="L116" s="68"/>
      <c r="M116" s="68"/>
      <c r="N116" s="68"/>
      <c r="O116" s="68"/>
      <c r="P116" s="66"/>
      <c r="Q116" s="68"/>
      <c r="R116" s="69"/>
      <c r="S116" t="s">
        <v>214</v>
      </c>
      <c r="T116" t="s">
        <v>264</v>
      </c>
      <c r="U116">
        <v>10.8</v>
      </c>
      <c r="V116" t="s">
        <v>80</v>
      </c>
    </row>
    <row r="117" spans="1:22" ht="16.899999999999999" customHeight="1" thickBot="1">
      <c r="A117" s="64" t="str">
        <f>IF(OR(A116+1&gt;'INFORMATION INPUT'!$B$16,A116=""),"",A116+1)</f>
        <v/>
      </c>
      <c r="B117" s="65"/>
      <c r="C117" s="66"/>
      <c r="D117" s="60"/>
      <c r="E117" s="67"/>
      <c r="F117" s="66"/>
      <c r="G117" s="68"/>
      <c r="H117" s="68"/>
      <c r="I117" s="68"/>
      <c r="J117" s="68"/>
      <c r="K117" s="68"/>
      <c r="L117" s="68"/>
      <c r="M117" s="68"/>
      <c r="N117" s="68"/>
      <c r="O117" s="68"/>
      <c r="P117" s="66"/>
      <c r="Q117" s="68"/>
      <c r="R117" s="69"/>
      <c r="S117" t="s">
        <v>215</v>
      </c>
      <c r="T117" t="s">
        <v>264</v>
      </c>
      <c r="U117">
        <v>6.5</v>
      </c>
      <c r="V117" t="s">
        <v>88</v>
      </c>
    </row>
    <row r="118" spans="1:22" ht="16.899999999999999" customHeight="1" thickBot="1">
      <c r="A118" s="64" t="str">
        <f>IF(OR(A117+1&gt;'INFORMATION INPUT'!$B$16,A117=""),"",A117+1)</f>
        <v/>
      </c>
      <c r="B118" s="65"/>
      <c r="C118" s="66"/>
      <c r="D118" s="60"/>
      <c r="E118" s="67"/>
      <c r="F118" s="66"/>
      <c r="G118" s="68"/>
      <c r="H118" s="68"/>
      <c r="I118" s="68"/>
      <c r="J118" s="68"/>
      <c r="K118" s="68"/>
      <c r="L118" s="68"/>
      <c r="M118" s="68"/>
      <c r="N118" s="68"/>
      <c r="O118" s="68"/>
      <c r="P118" s="66"/>
      <c r="Q118" s="68"/>
      <c r="R118" s="69"/>
      <c r="S118" t="s">
        <v>216</v>
      </c>
      <c r="T118" t="s">
        <v>264</v>
      </c>
      <c r="U118">
        <v>6.5</v>
      </c>
      <c r="V118" t="s">
        <v>273</v>
      </c>
    </row>
    <row r="119" spans="1:22" ht="16.899999999999999" customHeight="1" thickBot="1">
      <c r="A119" s="64" t="str">
        <f>IF(OR(A118+1&gt;'INFORMATION INPUT'!$B$16,A118=""),"",A118+1)</f>
        <v/>
      </c>
      <c r="B119" s="65"/>
      <c r="C119" s="66"/>
      <c r="D119" s="60"/>
      <c r="E119" s="67"/>
      <c r="F119" s="66"/>
      <c r="G119" s="68"/>
      <c r="H119" s="68"/>
      <c r="I119" s="68"/>
      <c r="J119" s="68"/>
      <c r="K119" s="68"/>
      <c r="L119" s="68"/>
      <c r="M119" s="68"/>
      <c r="N119" s="68"/>
      <c r="O119" s="68"/>
      <c r="P119" s="66"/>
      <c r="Q119" s="68"/>
      <c r="R119" s="69"/>
      <c r="S119" t="s">
        <v>217</v>
      </c>
      <c r="T119" t="s">
        <v>264</v>
      </c>
      <c r="U119">
        <v>6.5</v>
      </c>
      <c r="V119" t="s">
        <v>273</v>
      </c>
    </row>
    <row r="120" spans="1:22" ht="16.899999999999999" customHeight="1" thickBot="1">
      <c r="A120" s="64" t="str">
        <f>IF(OR(A119+1&gt;'INFORMATION INPUT'!$B$16,A119=""),"",A119+1)</f>
        <v/>
      </c>
      <c r="B120" s="65"/>
      <c r="C120" s="66"/>
      <c r="D120" s="60"/>
      <c r="E120" s="67"/>
      <c r="F120" s="66"/>
      <c r="G120" s="68"/>
      <c r="H120" s="68"/>
      <c r="I120" s="68"/>
      <c r="J120" s="68"/>
      <c r="K120" s="68"/>
      <c r="L120" s="68"/>
      <c r="M120" s="68"/>
      <c r="N120" s="68"/>
      <c r="O120" s="68"/>
      <c r="P120" s="66"/>
      <c r="Q120" s="68"/>
      <c r="R120" s="69"/>
      <c r="S120" t="s">
        <v>218</v>
      </c>
      <c r="T120" t="s">
        <v>264</v>
      </c>
      <c r="U120">
        <v>10.8</v>
      </c>
      <c r="V120" t="s">
        <v>88</v>
      </c>
    </row>
    <row r="121" spans="1:22" ht="16.899999999999999" customHeight="1" thickBot="1">
      <c r="A121" s="64" t="str">
        <f>IF(OR(A120+1&gt;'INFORMATION INPUT'!$B$16,A120=""),"",A120+1)</f>
        <v/>
      </c>
      <c r="B121" s="65"/>
      <c r="C121" s="66"/>
      <c r="D121" s="60"/>
      <c r="E121" s="67"/>
      <c r="F121" s="66"/>
      <c r="G121" s="68"/>
      <c r="H121" s="68"/>
      <c r="I121" s="68"/>
      <c r="J121" s="68"/>
      <c r="K121" s="68"/>
      <c r="L121" s="68"/>
      <c r="M121" s="68"/>
      <c r="N121" s="68"/>
      <c r="O121" s="68"/>
      <c r="P121" s="66"/>
      <c r="Q121" s="68"/>
      <c r="R121" s="69"/>
      <c r="S121" t="s">
        <v>219</v>
      </c>
      <c r="T121" t="s">
        <v>264</v>
      </c>
      <c r="U121">
        <v>6.5</v>
      </c>
      <c r="V121" t="s">
        <v>80</v>
      </c>
    </row>
    <row r="122" spans="1:22" ht="16.899999999999999" customHeight="1" thickBot="1">
      <c r="A122" s="64" t="str">
        <f>IF(OR(A121+1&gt;'INFORMATION INPUT'!$B$16,A121=""),"",A121+1)</f>
        <v/>
      </c>
      <c r="B122" s="65"/>
      <c r="C122" s="66"/>
      <c r="D122" s="60"/>
      <c r="E122" s="67"/>
      <c r="F122" s="66"/>
      <c r="G122" s="68"/>
      <c r="H122" s="68"/>
      <c r="I122" s="68"/>
      <c r="J122" s="68"/>
      <c r="K122" s="68"/>
      <c r="L122" s="68"/>
      <c r="M122" s="68"/>
      <c r="N122" s="68"/>
      <c r="O122" s="68"/>
      <c r="P122" s="66"/>
      <c r="Q122" s="68"/>
      <c r="R122" s="69"/>
      <c r="S122" t="s">
        <v>220</v>
      </c>
      <c r="T122" t="s">
        <v>264</v>
      </c>
      <c r="U122">
        <v>6.5</v>
      </c>
      <c r="V122" t="s">
        <v>80</v>
      </c>
    </row>
    <row r="123" spans="1:22" ht="16.899999999999999" customHeight="1" thickBot="1">
      <c r="A123" s="64" t="str">
        <f>IF(OR(A122+1&gt;'INFORMATION INPUT'!$B$16,A122=""),"",A122+1)</f>
        <v/>
      </c>
      <c r="B123" s="65"/>
      <c r="C123" s="66"/>
      <c r="D123" s="60"/>
      <c r="E123" s="67"/>
      <c r="F123" s="66"/>
      <c r="G123" s="68"/>
      <c r="H123" s="68"/>
      <c r="I123" s="68"/>
      <c r="J123" s="68"/>
      <c r="K123" s="68"/>
      <c r="L123" s="68"/>
      <c r="M123" s="68"/>
      <c r="N123" s="68"/>
      <c r="O123" s="68"/>
      <c r="P123" s="66"/>
      <c r="Q123" s="68"/>
      <c r="R123" s="69"/>
      <c r="S123" t="s">
        <v>221</v>
      </c>
      <c r="T123" t="s">
        <v>264</v>
      </c>
      <c r="U123">
        <v>2.2000000000000002</v>
      </c>
      <c r="V123" t="s">
        <v>80</v>
      </c>
    </row>
    <row r="124" spans="1:22" ht="16.899999999999999" customHeight="1" thickBot="1">
      <c r="A124" s="64" t="str">
        <f>IF(OR(A123+1&gt;'INFORMATION INPUT'!$B$16,A123=""),"",A123+1)</f>
        <v/>
      </c>
      <c r="B124" s="65"/>
      <c r="C124" s="66"/>
      <c r="D124" s="60"/>
      <c r="E124" s="67"/>
      <c r="F124" s="66"/>
      <c r="G124" s="68"/>
      <c r="H124" s="68"/>
      <c r="I124" s="68"/>
      <c r="J124" s="68"/>
      <c r="K124" s="68"/>
      <c r="L124" s="68"/>
      <c r="M124" s="68"/>
      <c r="N124" s="68"/>
      <c r="O124" s="68"/>
      <c r="P124" s="66"/>
      <c r="Q124" s="68"/>
      <c r="R124" s="69"/>
      <c r="S124" t="s">
        <v>222</v>
      </c>
      <c r="T124" t="s">
        <v>264</v>
      </c>
      <c r="U124">
        <v>2.2000000000000002</v>
      </c>
      <c r="V124" t="s">
        <v>80</v>
      </c>
    </row>
    <row r="125" spans="1:22" ht="16.899999999999999" customHeight="1" thickBot="1">
      <c r="A125" s="64" t="str">
        <f>IF(OR(A124+1&gt;'INFORMATION INPUT'!$B$16,A124=""),"",A124+1)</f>
        <v/>
      </c>
      <c r="B125" s="65"/>
      <c r="C125" s="66"/>
      <c r="D125" s="60"/>
      <c r="E125" s="67"/>
      <c r="F125" s="66"/>
      <c r="G125" s="68"/>
      <c r="H125" s="68"/>
      <c r="I125" s="68"/>
      <c r="J125" s="68"/>
      <c r="K125" s="68"/>
      <c r="L125" s="68"/>
      <c r="M125" s="68"/>
      <c r="N125" s="68"/>
      <c r="O125" s="68"/>
      <c r="P125" s="66"/>
      <c r="Q125" s="68"/>
      <c r="R125" s="69"/>
      <c r="S125" t="s">
        <v>223</v>
      </c>
      <c r="T125" t="s">
        <v>264</v>
      </c>
      <c r="U125">
        <v>2.2000000000000002</v>
      </c>
      <c r="V125" t="s">
        <v>88</v>
      </c>
    </row>
    <row r="126" spans="1:22" ht="16.899999999999999" customHeight="1" thickBot="1">
      <c r="A126" s="64" t="str">
        <f>IF(OR(A125+1&gt;'INFORMATION INPUT'!$B$16,A125=""),"",A125+1)</f>
        <v/>
      </c>
      <c r="B126" s="65"/>
      <c r="C126" s="66"/>
      <c r="D126" s="60"/>
      <c r="E126" s="67"/>
      <c r="F126" s="66"/>
      <c r="G126" s="68"/>
      <c r="H126" s="68"/>
      <c r="I126" s="68"/>
      <c r="J126" s="68"/>
      <c r="K126" s="68"/>
      <c r="L126" s="68"/>
      <c r="M126" s="68"/>
      <c r="N126" s="68"/>
      <c r="O126" s="68"/>
      <c r="P126" s="66"/>
      <c r="Q126" s="68"/>
      <c r="R126" s="69"/>
      <c r="S126" t="s">
        <v>224</v>
      </c>
      <c r="T126" t="s">
        <v>264</v>
      </c>
      <c r="U126">
        <v>10.8</v>
      </c>
      <c r="V126" t="s">
        <v>88</v>
      </c>
    </row>
    <row r="127" spans="1:22" ht="16.899999999999999" customHeight="1" thickBot="1">
      <c r="A127" s="64" t="str">
        <f>IF(OR(A126+1&gt;'INFORMATION INPUT'!$B$16,A126=""),"",A126+1)</f>
        <v/>
      </c>
      <c r="B127" s="65"/>
      <c r="C127" s="66"/>
      <c r="D127" s="60"/>
      <c r="E127" s="67"/>
      <c r="F127" s="66"/>
      <c r="G127" s="68"/>
      <c r="H127" s="68"/>
      <c r="I127" s="68"/>
      <c r="J127" s="68"/>
      <c r="K127" s="68"/>
      <c r="L127" s="68"/>
      <c r="M127" s="68"/>
      <c r="N127" s="68"/>
      <c r="O127" s="68"/>
      <c r="P127" s="66"/>
      <c r="Q127" s="68"/>
      <c r="R127" s="69"/>
      <c r="S127" t="s">
        <v>225</v>
      </c>
      <c r="T127" t="s">
        <v>264</v>
      </c>
      <c r="U127">
        <v>6.5</v>
      </c>
      <c r="V127" t="s">
        <v>88</v>
      </c>
    </row>
    <row r="128" spans="1:22" ht="16.899999999999999" customHeight="1" thickBot="1">
      <c r="A128" s="64" t="str">
        <f>IF(OR(A127+1&gt;'INFORMATION INPUT'!$B$16,A127=""),"",A127+1)</f>
        <v/>
      </c>
      <c r="B128" s="65"/>
      <c r="C128" s="66"/>
      <c r="D128" s="60"/>
      <c r="E128" s="67"/>
      <c r="F128" s="66"/>
      <c r="G128" s="68"/>
      <c r="H128" s="68"/>
      <c r="I128" s="68"/>
      <c r="J128" s="68"/>
      <c r="K128" s="68"/>
      <c r="L128" s="68"/>
      <c r="M128" s="68"/>
      <c r="N128" s="68"/>
      <c r="O128" s="68"/>
      <c r="P128" s="66"/>
      <c r="Q128" s="68"/>
      <c r="R128" s="69"/>
      <c r="S128" t="s">
        <v>226</v>
      </c>
      <c r="T128" t="s">
        <v>264</v>
      </c>
      <c r="U128">
        <v>10.8</v>
      </c>
      <c r="V128" t="s">
        <v>80</v>
      </c>
    </row>
    <row r="129" spans="1:22" ht="16.899999999999999" customHeight="1" thickBot="1">
      <c r="A129" s="64" t="str">
        <f>IF(OR(A128+1&gt;'INFORMATION INPUT'!$B$16,A128=""),"",A128+1)</f>
        <v/>
      </c>
      <c r="B129" s="65"/>
      <c r="C129" s="66"/>
      <c r="D129" s="60"/>
      <c r="E129" s="67"/>
      <c r="F129" s="66"/>
      <c r="G129" s="68"/>
      <c r="H129" s="68"/>
      <c r="I129" s="68"/>
      <c r="J129" s="68"/>
      <c r="K129" s="68"/>
      <c r="L129" s="68"/>
      <c r="M129" s="68"/>
      <c r="N129" s="68"/>
      <c r="O129" s="68"/>
      <c r="P129" s="66"/>
      <c r="Q129" s="68"/>
      <c r="R129" s="69"/>
      <c r="S129" t="s">
        <v>227</v>
      </c>
      <c r="T129" t="s">
        <v>264</v>
      </c>
      <c r="U129">
        <v>2.2000000000000002</v>
      </c>
      <c r="V129" t="s">
        <v>88</v>
      </c>
    </row>
    <row r="130" spans="1:22" ht="16.899999999999999" customHeight="1" thickBot="1">
      <c r="A130" s="64" t="str">
        <f>IF(OR(A129+1&gt;'INFORMATION INPUT'!$B$16,A129=""),"",A129+1)</f>
        <v/>
      </c>
      <c r="B130" s="65"/>
      <c r="C130" s="66"/>
      <c r="D130" s="60"/>
      <c r="E130" s="67"/>
      <c r="F130" s="66"/>
      <c r="G130" s="68"/>
      <c r="H130" s="68"/>
      <c r="I130" s="68"/>
      <c r="J130" s="68"/>
      <c r="K130" s="68"/>
      <c r="L130" s="68"/>
      <c r="M130" s="68"/>
      <c r="N130" s="68"/>
      <c r="O130" s="68"/>
      <c r="P130" s="66"/>
      <c r="Q130" s="68"/>
      <c r="R130" s="69"/>
      <c r="S130" t="s">
        <v>228</v>
      </c>
      <c r="T130" t="s">
        <v>264</v>
      </c>
      <c r="U130">
        <v>6.5</v>
      </c>
      <c r="V130" t="s">
        <v>88</v>
      </c>
    </row>
    <row r="131" spans="1:22" ht="16.899999999999999" customHeight="1" thickBot="1">
      <c r="A131" s="64" t="str">
        <f>IF(OR(A130+1&gt;'INFORMATION INPUT'!$B$16,A130=""),"",A130+1)</f>
        <v/>
      </c>
      <c r="B131" s="65"/>
      <c r="C131" s="66"/>
      <c r="D131" s="60"/>
      <c r="E131" s="67"/>
      <c r="F131" s="66"/>
      <c r="G131" s="68"/>
      <c r="H131" s="68"/>
      <c r="I131" s="68"/>
      <c r="J131" s="68"/>
      <c r="K131" s="68"/>
      <c r="L131" s="68"/>
      <c r="M131" s="68"/>
      <c r="N131" s="68"/>
      <c r="O131" s="68"/>
      <c r="P131" s="66"/>
      <c r="Q131" s="68"/>
      <c r="R131" s="69"/>
      <c r="S131" t="s">
        <v>229</v>
      </c>
      <c r="T131" t="s">
        <v>264</v>
      </c>
      <c r="U131">
        <v>6.5</v>
      </c>
      <c r="V131" t="s">
        <v>88</v>
      </c>
    </row>
    <row r="132" spans="1:22" ht="16.899999999999999" customHeight="1" thickBot="1">
      <c r="A132" s="64" t="str">
        <f>IF(OR(A131+1&gt;'INFORMATION INPUT'!$B$16,A131=""),"",A131+1)</f>
        <v/>
      </c>
      <c r="B132" s="65"/>
      <c r="C132" s="66"/>
      <c r="D132" s="60"/>
      <c r="E132" s="67"/>
      <c r="F132" s="66"/>
      <c r="G132" s="68"/>
      <c r="H132" s="68"/>
      <c r="I132" s="68"/>
      <c r="J132" s="68"/>
      <c r="K132" s="68"/>
      <c r="L132" s="68"/>
      <c r="M132" s="68"/>
      <c r="N132" s="68"/>
      <c r="O132" s="68"/>
      <c r="P132" s="66"/>
      <c r="Q132" s="68"/>
      <c r="R132" s="69"/>
      <c r="S132" t="s">
        <v>230</v>
      </c>
      <c r="T132" t="s">
        <v>264</v>
      </c>
      <c r="U132">
        <v>2.2000000000000002</v>
      </c>
      <c r="V132" t="s">
        <v>88</v>
      </c>
    </row>
    <row r="133" spans="1:22" ht="16.899999999999999" customHeight="1" thickBot="1">
      <c r="A133" s="64" t="str">
        <f>IF(OR(A132+1&gt;'INFORMATION INPUT'!$B$16,A132=""),"",A132+1)</f>
        <v/>
      </c>
      <c r="B133" s="65"/>
      <c r="C133" s="66"/>
      <c r="D133" s="60"/>
      <c r="E133" s="67"/>
      <c r="F133" s="66"/>
      <c r="G133" s="68"/>
      <c r="H133" s="68"/>
      <c r="I133" s="68"/>
      <c r="J133" s="68"/>
      <c r="K133" s="68"/>
      <c r="L133" s="68"/>
      <c r="M133" s="68"/>
      <c r="N133" s="68"/>
      <c r="O133" s="68"/>
      <c r="P133" s="66"/>
      <c r="Q133" s="68"/>
      <c r="R133" s="69"/>
      <c r="S133" t="s">
        <v>231</v>
      </c>
      <c r="T133" t="s">
        <v>264</v>
      </c>
      <c r="U133">
        <v>2.2000000000000002</v>
      </c>
      <c r="V133" t="s">
        <v>80</v>
      </c>
    </row>
    <row r="134" spans="1:22" ht="16.899999999999999" customHeight="1" thickBot="1">
      <c r="A134" s="64" t="str">
        <f>IF(OR(A133+1&gt;'INFORMATION INPUT'!$B$16,A133=""),"",A133+1)</f>
        <v/>
      </c>
      <c r="B134" s="65"/>
      <c r="C134" s="66"/>
      <c r="D134" s="60"/>
      <c r="E134" s="67"/>
      <c r="F134" s="66"/>
      <c r="G134" s="68"/>
      <c r="H134" s="68"/>
      <c r="I134" s="68"/>
      <c r="J134" s="68"/>
      <c r="K134" s="68"/>
      <c r="L134" s="68"/>
      <c r="M134" s="68"/>
      <c r="N134" s="68"/>
      <c r="O134" s="68"/>
      <c r="P134" s="66"/>
      <c r="Q134" s="68"/>
      <c r="R134" s="69"/>
      <c r="S134" t="s">
        <v>232</v>
      </c>
      <c r="T134" t="s">
        <v>264</v>
      </c>
      <c r="U134">
        <v>2.2000000000000002</v>
      </c>
      <c r="V134" t="s">
        <v>80</v>
      </c>
    </row>
    <row r="135" spans="1:22" ht="16.899999999999999" customHeight="1">
      <c r="A135" s="64" t="str">
        <f>IF(OR(A134+1&gt;'INFORMATION INPUT'!$B$16,A134=""),"",A134+1)</f>
        <v/>
      </c>
      <c r="B135" s="65"/>
      <c r="C135" s="66"/>
      <c r="D135" s="60"/>
      <c r="E135" s="67"/>
      <c r="F135" s="66"/>
      <c r="G135" s="68"/>
      <c r="H135" s="68"/>
      <c r="I135" s="68"/>
      <c r="J135" s="68"/>
      <c r="K135" s="68"/>
      <c r="L135" s="68"/>
      <c r="M135" s="68"/>
      <c r="N135" s="68"/>
      <c r="O135" s="68"/>
      <c r="P135" s="66"/>
      <c r="Q135" s="68"/>
      <c r="R135" s="69"/>
      <c r="S135" t="s">
        <v>233</v>
      </c>
      <c r="T135" t="s">
        <v>264</v>
      </c>
      <c r="U135">
        <v>6.5</v>
      </c>
      <c r="V135" t="s">
        <v>88</v>
      </c>
    </row>
    <row r="136" spans="1:22" ht="16.899999999999999" customHeight="1">
      <c r="A136" s="64" t="str">
        <f>IF(OR(A135+1&gt;'INFORMATION INPUT'!$B$16,A135=""),"",A135+1)</f>
        <v/>
      </c>
      <c r="B136" s="65"/>
      <c r="C136" s="66"/>
      <c r="D136" s="66"/>
      <c r="E136" s="67"/>
      <c r="F136" s="66"/>
      <c r="G136" s="68"/>
      <c r="H136" s="68"/>
      <c r="I136" s="68"/>
      <c r="J136" s="68"/>
      <c r="K136" s="68"/>
      <c r="L136" s="68"/>
      <c r="M136" s="68"/>
      <c r="N136" s="68"/>
      <c r="O136" s="68"/>
      <c r="P136" s="66"/>
      <c r="Q136" s="68"/>
      <c r="R136" s="69"/>
      <c r="S136" t="s">
        <v>234</v>
      </c>
      <c r="T136" t="s">
        <v>235</v>
      </c>
      <c r="U136">
        <v>6.7</v>
      </c>
      <c r="V136" t="s">
        <v>88</v>
      </c>
    </row>
    <row r="137" spans="1:22" ht="16.899999999999999" customHeight="1">
      <c r="A137" s="64" t="str">
        <f>IF(OR(A136+1&gt;'INFORMATION INPUT'!$B$16,A136=""),"",A136+1)</f>
        <v/>
      </c>
      <c r="B137" s="65"/>
      <c r="C137" s="66"/>
      <c r="D137" s="66"/>
      <c r="E137" s="67"/>
      <c r="F137" s="66"/>
      <c r="G137" s="68"/>
      <c r="H137" s="68"/>
      <c r="I137" s="68"/>
      <c r="J137" s="68"/>
      <c r="K137" s="68"/>
      <c r="L137" s="68"/>
      <c r="M137" s="68"/>
      <c r="N137" s="68"/>
      <c r="O137" s="68"/>
      <c r="P137" s="66"/>
      <c r="Q137" s="68"/>
      <c r="R137" s="69"/>
      <c r="S137" t="s">
        <v>236</v>
      </c>
      <c r="T137" t="s">
        <v>237</v>
      </c>
      <c r="U137">
        <v>4</v>
      </c>
      <c r="V137" t="s">
        <v>80</v>
      </c>
    </row>
    <row r="138" spans="1:22" ht="16.899999999999999" customHeight="1">
      <c r="A138" s="64" t="str">
        <f>IF(OR(A137+1&gt;'INFORMATION INPUT'!$B$16,A137=""),"",A137+1)</f>
        <v/>
      </c>
      <c r="B138" s="65"/>
      <c r="C138" s="66"/>
      <c r="D138" s="66"/>
      <c r="E138" s="67"/>
      <c r="F138" s="66"/>
      <c r="G138" s="68"/>
      <c r="H138" s="68"/>
      <c r="I138" s="68"/>
      <c r="J138" s="68"/>
      <c r="K138" s="68"/>
      <c r="L138" s="68"/>
      <c r="M138" s="68"/>
      <c r="N138" s="68"/>
      <c r="O138" s="68"/>
      <c r="P138" s="66"/>
      <c r="Q138" s="68"/>
      <c r="R138" s="69"/>
      <c r="S138" t="s">
        <v>238</v>
      </c>
      <c r="T138" t="s">
        <v>239</v>
      </c>
      <c r="U138">
        <v>4</v>
      </c>
      <c r="V138" t="s">
        <v>88</v>
      </c>
    </row>
    <row r="139" spans="1:22" ht="16.899999999999999" customHeight="1">
      <c r="A139" s="64" t="str">
        <f>IF(OR(A138+1&gt;'INFORMATION INPUT'!$B$16,A138=""),"",A138+1)</f>
        <v/>
      </c>
      <c r="B139" s="65"/>
      <c r="C139" s="66"/>
      <c r="D139" s="66"/>
      <c r="E139" s="67"/>
      <c r="F139" s="66"/>
      <c r="G139" s="68"/>
      <c r="H139" s="68"/>
      <c r="I139" s="68"/>
      <c r="J139" s="68"/>
      <c r="K139" s="68"/>
      <c r="L139" s="68"/>
      <c r="M139" s="68"/>
      <c r="N139" s="68"/>
      <c r="O139" s="68"/>
      <c r="P139" s="66"/>
      <c r="Q139" s="68"/>
      <c r="R139" s="69"/>
      <c r="S139" t="s">
        <v>240</v>
      </c>
      <c r="T139" t="s">
        <v>241</v>
      </c>
      <c r="U139">
        <v>1.3</v>
      </c>
      <c r="V139" t="s">
        <v>80</v>
      </c>
    </row>
    <row r="140" spans="1:22" ht="16.899999999999999" customHeight="1">
      <c r="A140" s="64" t="str">
        <f>IF(OR(A139+1&gt;'INFORMATION INPUT'!$B$16,A139=""),"",A139+1)</f>
        <v/>
      </c>
      <c r="B140" s="65"/>
      <c r="C140" s="66"/>
      <c r="D140" s="66"/>
      <c r="E140" s="67"/>
      <c r="F140" s="66"/>
      <c r="G140" s="68"/>
      <c r="H140" s="68"/>
      <c r="I140" s="68"/>
      <c r="J140" s="68"/>
      <c r="K140" s="68"/>
      <c r="L140" s="68"/>
      <c r="M140" s="68"/>
      <c r="N140" s="68"/>
      <c r="O140" s="68"/>
      <c r="P140" s="66"/>
      <c r="Q140" s="68"/>
      <c r="R140" s="69"/>
      <c r="S140" t="s">
        <v>242</v>
      </c>
      <c r="T140" t="s">
        <v>235</v>
      </c>
      <c r="U140">
        <v>4</v>
      </c>
      <c r="V140" t="s">
        <v>88</v>
      </c>
    </row>
    <row r="141" spans="1:22" ht="16.899999999999999" customHeight="1">
      <c r="A141" s="64" t="str">
        <f>IF(OR(A140+1&gt;'INFORMATION INPUT'!$B$16,A140=""),"",A140+1)</f>
        <v/>
      </c>
      <c r="B141" s="65"/>
      <c r="C141" s="66"/>
      <c r="D141" s="66"/>
      <c r="E141" s="67"/>
      <c r="F141" s="66"/>
      <c r="G141" s="68"/>
      <c r="H141" s="68"/>
      <c r="I141" s="68"/>
      <c r="J141" s="68"/>
      <c r="K141" s="68"/>
      <c r="L141" s="68"/>
      <c r="M141" s="68"/>
      <c r="N141" s="68"/>
      <c r="O141" s="68"/>
      <c r="P141" s="66"/>
      <c r="Q141" s="68"/>
      <c r="R141" s="69"/>
      <c r="S141" t="s">
        <v>243</v>
      </c>
      <c r="T141" t="s">
        <v>237</v>
      </c>
      <c r="U141">
        <v>1.3</v>
      </c>
      <c r="V141" t="s">
        <v>88</v>
      </c>
    </row>
    <row r="142" spans="1:22" ht="16.899999999999999" customHeight="1">
      <c r="A142" s="64" t="str">
        <f>IF(OR(A141+1&gt;'INFORMATION INPUT'!$B$16,A141=""),"",A141+1)</f>
        <v/>
      </c>
      <c r="B142" s="65"/>
      <c r="C142" s="66"/>
      <c r="D142" s="66"/>
      <c r="E142" s="67"/>
      <c r="F142" s="66"/>
      <c r="G142" s="68"/>
      <c r="H142" s="68"/>
      <c r="I142" s="68"/>
      <c r="J142" s="68"/>
      <c r="K142" s="68"/>
      <c r="L142" s="68"/>
      <c r="M142" s="68"/>
      <c r="N142" s="68"/>
      <c r="O142" s="68"/>
      <c r="P142" s="66"/>
      <c r="Q142" s="68"/>
      <c r="R142" s="69"/>
      <c r="S142" t="s">
        <v>244</v>
      </c>
      <c r="T142" t="s">
        <v>245</v>
      </c>
      <c r="U142">
        <v>6.7</v>
      </c>
      <c r="V142" t="s">
        <v>80</v>
      </c>
    </row>
    <row r="143" spans="1:22" ht="16.899999999999999" customHeight="1">
      <c r="A143" s="64" t="str">
        <f>IF(OR(A142+1&gt;'INFORMATION INPUT'!$B$16,A142=""),"",A142+1)</f>
        <v/>
      </c>
      <c r="B143" s="65"/>
      <c r="C143" s="66"/>
      <c r="D143" s="66"/>
      <c r="E143" s="67"/>
      <c r="F143" s="66"/>
      <c r="G143" s="68"/>
      <c r="H143" s="68"/>
      <c r="I143" s="68"/>
      <c r="J143" s="68"/>
      <c r="K143" s="68"/>
      <c r="L143" s="68"/>
      <c r="M143" s="68"/>
      <c r="N143" s="68"/>
      <c r="O143" s="68"/>
      <c r="P143" s="66"/>
      <c r="Q143" s="68"/>
      <c r="R143" s="69"/>
      <c r="S143" t="s">
        <v>246</v>
      </c>
      <c r="T143" t="s">
        <v>241</v>
      </c>
      <c r="U143">
        <v>1.3</v>
      </c>
      <c r="V143" t="s">
        <v>88</v>
      </c>
    </row>
    <row r="144" spans="1:22" ht="16.899999999999999" customHeight="1">
      <c r="A144" s="64" t="str">
        <f>IF(OR(A143+1&gt;'INFORMATION INPUT'!$B$16,A143=""),"",A143+1)</f>
        <v/>
      </c>
      <c r="B144" s="65"/>
      <c r="C144" s="66"/>
      <c r="D144" s="66"/>
      <c r="E144" s="67"/>
      <c r="F144" s="66"/>
      <c r="G144" s="68"/>
      <c r="H144" s="68"/>
      <c r="I144" s="68"/>
      <c r="J144" s="68"/>
      <c r="K144" s="68"/>
      <c r="L144" s="68"/>
      <c r="M144" s="68"/>
      <c r="N144" s="68"/>
      <c r="O144" s="68"/>
      <c r="P144" s="66"/>
      <c r="Q144" s="68"/>
      <c r="R144" s="69"/>
      <c r="S144" t="s">
        <v>247</v>
      </c>
      <c r="T144" t="s">
        <v>241</v>
      </c>
      <c r="U144">
        <v>6.7</v>
      </c>
      <c r="V144" t="s">
        <v>88</v>
      </c>
    </row>
    <row r="145" spans="1:22" ht="16.899999999999999" customHeight="1">
      <c r="A145" s="64" t="str">
        <f>IF(OR(A144+1&gt;'INFORMATION INPUT'!$B$16,A144=""),"",A144+1)</f>
        <v/>
      </c>
      <c r="B145" s="65"/>
      <c r="C145" s="66"/>
      <c r="D145" s="66"/>
      <c r="E145" s="67"/>
      <c r="F145" s="66"/>
      <c r="G145" s="68"/>
      <c r="H145" s="68"/>
      <c r="I145" s="68"/>
      <c r="J145" s="68"/>
      <c r="K145" s="68"/>
      <c r="L145" s="68"/>
      <c r="M145" s="68"/>
      <c r="N145" s="68"/>
      <c r="O145" s="68"/>
      <c r="P145" s="66"/>
      <c r="Q145" s="68"/>
      <c r="R145" s="69"/>
      <c r="S145" t="s">
        <v>248</v>
      </c>
      <c r="T145" t="s">
        <v>235</v>
      </c>
      <c r="U145">
        <v>4</v>
      </c>
      <c r="V145" t="s">
        <v>80</v>
      </c>
    </row>
    <row r="146" spans="1:22" ht="16.899999999999999" customHeight="1">
      <c r="A146" s="64" t="str">
        <f>IF(OR(A145+1&gt;'INFORMATION INPUT'!$B$16,A145=""),"",A145+1)</f>
        <v/>
      </c>
      <c r="B146" s="65"/>
      <c r="C146" s="66"/>
      <c r="D146" s="66"/>
      <c r="E146" s="67"/>
      <c r="F146" s="66"/>
      <c r="G146" s="68"/>
      <c r="H146" s="68"/>
      <c r="I146" s="68"/>
      <c r="J146" s="68"/>
      <c r="K146" s="68"/>
      <c r="L146" s="68"/>
      <c r="M146" s="68"/>
      <c r="N146" s="68"/>
      <c r="O146" s="68"/>
      <c r="P146" s="66"/>
      <c r="Q146" s="68"/>
      <c r="R146" s="69"/>
      <c r="S146" t="s">
        <v>60</v>
      </c>
      <c r="T146" t="s">
        <v>61</v>
      </c>
      <c r="U146">
        <v>2.2000000000000002</v>
      </c>
      <c r="V146" t="s">
        <v>80</v>
      </c>
    </row>
    <row r="147" spans="1:22" ht="16.899999999999999" customHeight="1">
      <c r="A147" s="64" t="str">
        <f>IF(OR(A146+1&gt;'INFORMATION INPUT'!$B$16,A146=""),"",A146+1)</f>
        <v/>
      </c>
      <c r="B147" s="65"/>
      <c r="C147" s="66"/>
      <c r="D147" s="66"/>
      <c r="E147" s="67"/>
      <c r="F147" s="66"/>
      <c r="G147" s="68"/>
      <c r="H147" s="68"/>
      <c r="I147" s="68"/>
      <c r="J147" s="68"/>
      <c r="K147" s="68"/>
      <c r="L147" s="68"/>
      <c r="M147" s="68"/>
      <c r="N147" s="68"/>
      <c r="O147" s="68"/>
      <c r="P147" s="66"/>
      <c r="Q147" s="68"/>
      <c r="R147" s="69"/>
      <c r="S147" t="s">
        <v>62</v>
      </c>
      <c r="T147" t="s">
        <v>61</v>
      </c>
      <c r="U147">
        <v>6.5</v>
      </c>
      <c r="V147" t="s">
        <v>80</v>
      </c>
    </row>
    <row r="148" spans="1:22" ht="16.899999999999999" customHeight="1">
      <c r="A148" s="64" t="str">
        <f>IF(OR(A147+1&gt;'INFORMATION INPUT'!$B$16,A147=""),"",A147+1)</f>
        <v/>
      </c>
      <c r="B148" s="65"/>
      <c r="C148" s="66"/>
      <c r="D148" s="66"/>
      <c r="E148" s="67"/>
      <c r="F148" s="66"/>
      <c r="G148" s="68"/>
      <c r="H148" s="68"/>
      <c r="I148" s="68"/>
      <c r="J148" s="68"/>
      <c r="K148" s="68"/>
      <c r="L148" s="68"/>
      <c r="M148" s="68"/>
      <c r="N148" s="68"/>
      <c r="O148" s="68"/>
      <c r="P148" s="66"/>
      <c r="Q148" s="68"/>
      <c r="R148" s="69"/>
      <c r="S148" t="s">
        <v>63</v>
      </c>
      <c r="T148" t="s">
        <v>61</v>
      </c>
      <c r="U148">
        <v>2.2000000000000002</v>
      </c>
      <c r="V148" t="s">
        <v>88</v>
      </c>
    </row>
    <row r="149" spans="1:22" ht="16.899999999999999" customHeight="1">
      <c r="A149" s="64" t="str">
        <f>IF(OR(A148+1&gt;'INFORMATION INPUT'!$B$16,A148=""),"",A148+1)</f>
        <v/>
      </c>
      <c r="B149" s="65"/>
      <c r="C149" s="66"/>
      <c r="D149" s="66"/>
      <c r="E149" s="67"/>
      <c r="F149" s="66"/>
      <c r="G149" s="68"/>
      <c r="H149" s="68"/>
      <c r="I149" s="68"/>
      <c r="J149" s="68"/>
      <c r="K149" s="68"/>
      <c r="L149" s="68"/>
      <c r="M149" s="68"/>
      <c r="N149" s="68"/>
      <c r="O149" s="68"/>
      <c r="P149" s="66"/>
      <c r="Q149" s="68"/>
      <c r="R149" s="69"/>
      <c r="S149" t="s">
        <v>64</v>
      </c>
      <c r="T149" t="s">
        <v>61</v>
      </c>
      <c r="U149">
        <v>10.8</v>
      </c>
      <c r="V149" t="s">
        <v>80</v>
      </c>
    </row>
    <row r="150" spans="1:22" ht="16.899999999999999" customHeight="1">
      <c r="A150" s="64" t="str">
        <f>IF(OR(A149+1&gt;'INFORMATION INPUT'!$B$16,A149=""),"",A149+1)</f>
        <v/>
      </c>
      <c r="B150" s="65"/>
      <c r="C150" s="66"/>
      <c r="D150" s="66"/>
      <c r="E150" s="67"/>
      <c r="F150" s="66"/>
      <c r="G150" s="68"/>
      <c r="H150" s="68"/>
      <c r="I150" s="68"/>
      <c r="J150" s="68"/>
      <c r="K150" s="68"/>
      <c r="L150" s="68"/>
      <c r="M150" s="68"/>
      <c r="N150" s="68"/>
      <c r="O150" s="68"/>
      <c r="P150" s="66"/>
      <c r="Q150" s="68"/>
      <c r="R150" s="69"/>
      <c r="S150" t="s">
        <v>65</v>
      </c>
      <c r="T150" t="s">
        <v>61</v>
      </c>
      <c r="U150">
        <v>6.5</v>
      </c>
      <c r="V150" t="s">
        <v>80</v>
      </c>
    </row>
    <row r="151" spans="1:22" ht="16.899999999999999" customHeight="1">
      <c r="A151" s="64" t="str">
        <f>IF(OR(A150+1&gt;'INFORMATION INPUT'!$B$16,A150=""),"",A150+1)</f>
        <v/>
      </c>
      <c r="B151" s="65"/>
      <c r="C151" s="66"/>
      <c r="D151" s="66"/>
      <c r="E151" s="67"/>
      <c r="F151" s="66"/>
      <c r="G151" s="68"/>
      <c r="H151" s="68"/>
      <c r="I151" s="68"/>
      <c r="J151" s="68"/>
      <c r="K151" s="68"/>
      <c r="L151" s="68"/>
      <c r="M151" s="68"/>
      <c r="N151" s="68"/>
      <c r="O151" s="68"/>
      <c r="P151" s="66"/>
      <c r="Q151" s="68"/>
      <c r="R151" s="69"/>
      <c r="S151" t="s">
        <v>66</v>
      </c>
      <c r="T151" t="s">
        <v>61</v>
      </c>
      <c r="U151">
        <v>2.2000000000000002</v>
      </c>
      <c r="V151" t="s">
        <v>88</v>
      </c>
    </row>
    <row r="152" spans="1:22" ht="16.899999999999999" customHeight="1">
      <c r="A152" s="64" t="str">
        <f>IF(OR(A151+1&gt;'INFORMATION INPUT'!$B$16,A151=""),"",A151+1)</f>
        <v/>
      </c>
      <c r="B152" s="65"/>
      <c r="C152" s="66"/>
      <c r="D152" s="66"/>
      <c r="E152" s="67"/>
      <c r="F152" s="66"/>
      <c r="G152" s="68"/>
      <c r="H152" s="68"/>
      <c r="I152" s="68"/>
      <c r="J152" s="68"/>
      <c r="K152" s="68"/>
      <c r="L152" s="68"/>
      <c r="M152" s="68"/>
      <c r="N152" s="68"/>
      <c r="O152" s="68"/>
      <c r="P152" s="66"/>
      <c r="Q152" s="68"/>
      <c r="R152" s="69"/>
      <c r="S152" t="s">
        <v>67</v>
      </c>
      <c r="T152" t="s">
        <v>61</v>
      </c>
      <c r="U152">
        <v>2.2000000000000002</v>
      </c>
      <c r="V152" t="s">
        <v>88</v>
      </c>
    </row>
    <row r="153" spans="1:22" ht="16.899999999999999" customHeight="1">
      <c r="A153" s="64" t="str">
        <f>IF(OR(A152+1&gt;'INFORMATION INPUT'!$B$16,A152=""),"",A152+1)</f>
        <v/>
      </c>
      <c r="B153" s="65"/>
      <c r="C153" s="66"/>
      <c r="D153" s="66"/>
      <c r="E153" s="67"/>
      <c r="F153" s="66"/>
      <c r="G153" s="68"/>
      <c r="H153" s="68"/>
      <c r="I153" s="68"/>
      <c r="J153" s="68"/>
      <c r="K153" s="68"/>
      <c r="L153" s="68"/>
      <c r="M153" s="68"/>
      <c r="N153" s="68"/>
      <c r="O153" s="68"/>
      <c r="P153" s="66"/>
      <c r="Q153" s="68"/>
      <c r="R153" s="69"/>
      <c r="S153" t="s">
        <v>68</v>
      </c>
      <c r="T153" t="s">
        <v>61</v>
      </c>
      <c r="U153">
        <v>10.8</v>
      </c>
      <c r="V153" t="s">
        <v>88</v>
      </c>
    </row>
    <row r="154" spans="1:22" ht="16.899999999999999" customHeight="1">
      <c r="A154" s="64" t="str">
        <f>IF(OR(A153+1&gt;'INFORMATION INPUT'!$B$16,A153=""),"",A153+1)</f>
        <v/>
      </c>
      <c r="B154" s="65"/>
      <c r="C154" s="66"/>
      <c r="D154" s="66"/>
      <c r="E154" s="67"/>
      <c r="F154" s="66"/>
      <c r="G154" s="68"/>
      <c r="H154" s="68"/>
      <c r="I154" s="68"/>
      <c r="J154" s="68"/>
      <c r="K154" s="68"/>
      <c r="L154" s="68"/>
      <c r="M154" s="68"/>
      <c r="N154" s="68"/>
      <c r="O154" s="68"/>
      <c r="P154" s="66"/>
      <c r="Q154" s="68"/>
      <c r="R154" s="69"/>
      <c r="S154" t="s">
        <v>69</v>
      </c>
      <c r="T154" t="s">
        <v>61</v>
      </c>
      <c r="U154">
        <v>10.8</v>
      </c>
      <c r="V154" t="s">
        <v>80</v>
      </c>
    </row>
    <row r="155" spans="1:22" ht="16.899999999999999" customHeight="1">
      <c r="A155" s="64" t="str">
        <f>IF(OR(A154+1&gt;'INFORMATION INPUT'!$B$16,A154=""),"",A154+1)</f>
        <v/>
      </c>
      <c r="B155" s="65"/>
      <c r="C155" s="66"/>
      <c r="D155" s="66"/>
      <c r="E155" s="67"/>
      <c r="F155" s="66"/>
      <c r="G155" s="68"/>
      <c r="H155" s="68"/>
      <c r="I155" s="68"/>
      <c r="J155" s="68"/>
      <c r="K155" s="68"/>
      <c r="L155" s="68"/>
      <c r="M155" s="68"/>
      <c r="N155" s="68"/>
      <c r="O155" s="68"/>
      <c r="P155" s="66"/>
      <c r="Q155" s="68"/>
      <c r="R155" s="69"/>
      <c r="S155" t="s">
        <v>70</v>
      </c>
      <c r="T155" t="s">
        <v>61</v>
      </c>
      <c r="U155">
        <v>2.2000000000000002</v>
      </c>
      <c r="V155" t="s">
        <v>80</v>
      </c>
    </row>
    <row r="156" spans="1:22" ht="16.899999999999999" customHeight="1">
      <c r="A156" s="64" t="str">
        <f>IF(OR(A155+1&gt;'INFORMATION INPUT'!$B$16,A155=""),"",A155+1)</f>
        <v/>
      </c>
      <c r="B156" s="65"/>
      <c r="C156" s="66"/>
      <c r="D156" s="66"/>
      <c r="E156" s="67"/>
      <c r="F156" s="66"/>
      <c r="G156" s="68"/>
      <c r="H156" s="68"/>
      <c r="I156" s="68"/>
      <c r="J156" s="68"/>
      <c r="K156" s="68"/>
      <c r="L156" s="68"/>
      <c r="M156" s="68"/>
      <c r="N156" s="68"/>
      <c r="O156" s="68"/>
      <c r="P156" s="66"/>
      <c r="Q156" s="68"/>
      <c r="R156" s="69"/>
      <c r="S156" t="s">
        <v>71</v>
      </c>
      <c r="T156" t="s">
        <v>61</v>
      </c>
      <c r="U156">
        <v>2.2000000000000002</v>
      </c>
      <c r="V156" t="s">
        <v>88</v>
      </c>
    </row>
    <row r="157" spans="1:22" ht="16.899999999999999" customHeight="1">
      <c r="A157" s="64" t="str">
        <f>IF(OR(A156+1&gt;'INFORMATION INPUT'!$B$16,A156=""),"",A156+1)</f>
        <v/>
      </c>
      <c r="B157" s="65"/>
      <c r="C157" s="66"/>
      <c r="D157" s="66"/>
      <c r="E157" s="67"/>
      <c r="F157" s="66"/>
      <c r="G157" s="68"/>
      <c r="H157" s="68"/>
      <c r="I157" s="68"/>
      <c r="J157" s="68"/>
      <c r="K157" s="68"/>
      <c r="L157" s="68"/>
      <c r="M157" s="68"/>
      <c r="N157" s="68"/>
      <c r="O157" s="68"/>
      <c r="P157" s="66"/>
      <c r="Q157" s="68"/>
      <c r="R157" s="69"/>
      <c r="S157" t="s">
        <v>72</v>
      </c>
      <c r="T157" t="s">
        <v>61</v>
      </c>
      <c r="U157">
        <v>10.8</v>
      </c>
      <c r="V157" t="s">
        <v>80</v>
      </c>
    </row>
    <row r="158" spans="1:22" ht="16.899999999999999" customHeight="1">
      <c r="A158" s="64" t="str">
        <f>IF(OR(A157+1&gt;'INFORMATION INPUT'!$B$16,A157=""),"",A157+1)</f>
        <v/>
      </c>
      <c r="B158" s="65"/>
      <c r="C158" s="66"/>
      <c r="D158" s="66"/>
      <c r="E158" s="67"/>
      <c r="F158" s="66"/>
      <c r="G158" s="68"/>
      <c r="H158" s="68"/>
      <c r="I158" s="68"/>
      <c r="J158" s="68"/>
      <c r="K158" s="68"/>
      <c r="L158" s="68"/>
      <c r="M158" s="68"/>
      <c r="N158" s="68"/>
      <c r="O158" s="68"/>
      <c r="P158" s="66"/>
      <c r="Q158" s="68"/>
      <c r="R158" s="69"/>
      <c r="S158" t="s">
        <v>73</v>
      </c>
      <c r="T158" t="s">
        <v>61</v>
      </c>
      <c r="U158">
        <v>6.5</v>
      </c>
      <c r="V158" t="s">
        <v>80</v>
      </c>
    </row>
    <row r="159" spans="1:22" ht="16.899999999999999" customHeight="1">
      <c r="A159" s="64" t="str">
        <f>IF(OR(A158+1&gt;'INFORMATION INPUT'!$B$16,A158=""),"",A158+1)</f>
        <v/>
      </c>
      <c r="B159" s="65"/>
      <c r="C159" s="66"/>
      <c r="D159" s="66"/>
      <c r="E159" s="67"/>
      <c r="F159" s="66"/>
      <c r="G159" s="68"/>
      <c r="H159" s="68"/>
      <c r="I159" s="68"/>
      <c r="J159" s="68"/>
      <c r="K159" s="68"/>
      <c r="L159" s="68"/>
      <c r="M159" s="68"/>
      <c r="N159" s="68"/>
      <c r="O159" s="68"/>
      <c r="P159" s="66"/>
      <c r="Q159" s="68"/>
      <c r="R159" s="69"/>
      <c r="S159" t="s">
        <v>74</v>
      </c>
      <c r="T159" t="s">
        <v>61</v>
      </c>
      <c r="U159">
        <v>2.2000000000000002</v>
      </c>
      <c r="V159" t="s">
        <v>88</v>
      </c>
    </row>
    <row r="160" spans="1:22" ht="16.899999999999999" customHeight="1">
      <c r="A160" s="64" t="str">
        <f>IF(OR(A159+1&gt;'INFORMATION INPUT'!$B$16,A159=""),"",A159+1)</f>
        <v/>
      </c>
      <c r="B160" s="65"/>
      <c r="C160" s="66"/>
      <c r="D160" s="66"/>
      <c r="E160" s="67"/>
      <c r="F160" s="66"/>
      <c r="G160" s="68"/>
      <c r="H160" s="68"/>
      <c r="I160" s="68"/>
      <c r="J160" s="68"/>
      <c r="K160" s="68"/>
      <c r="L160" s="68"/>
      <c r="M160" s="68"/>
      <c r="N160" s="68"/>
      <c r="O160" s="68"/>
      <c r="P160" s="66"/>
      <c r="Q160" s="68"/>
      <c r="R160" s="69"/>
      <c r="S160" t="s">
        <v>75</v>
      </c>
      <c r="T160" t="s">
        <v>61</v>
      </c>
      <c r="U160">
        <v>2.2000000000000002</v>
      </c>
      <c r="V160" t="s">
        <v>80</v>
      </c>
    </row>
    <row r="161" spans="1:22" ht="16.899999999999999" customHeight="1">
      <c r="A161" s="64" t="str">
        <f>IF(OR(A160+1&gt;'INFORMATION INPUT'!$B$16,A160=""),"",A160+1)</f>
        <v/>
      </c>
      <c r="B161" s="65"/>
      <c r="C161" s="66"/>
      <c r="D161" s="66"/>
      <c r="E161" s="67"/>
      <c r="F161" s="66"/>
      <c r="G161" s="68"/>
      <c r="H161" s="68"/>
      <c r="I161" s="68"/>
      <c r="J161" s="68"/>
      <c r="K161" s="68"/>
      <c r="L161" s="68"/>
      <c r="M161" s="68"/>
      <c r="N161" s="68"/>
      <c r="O161" s="68"/>
      <c r="P161" s="66"/>
      <c r="Q161" s="68"/>
      <c r="R161" s="69"/>
      <c r="S161" t="s">
        <v>76</v>
      </c>
      <c r="T161" t="s">
        <v>61</v>
      </c>
      <c r="U161">
        <v>6.5</v>
      </c>
      <c r="V161" t="s">
        <v>80</v>
      </c>
    </row>
    <row r="162" spans="1:22" ht="16.899999999999999" customHeight="1">
      <c r="A162" s="64" t="str">
        <f>IF(OR(A161+1&gt;'INFORMATION INPUT'!$B$16,A161=""),"",A161+1)</f>
        <v/>
      </c>
      <c r="B162" s="65"/>
      <c r="C162" s="66"/>
      <c r="D162" s="66"/>
      <c r="E162" s="67"/>
      <c r="F162" s="66"/>
      <c r="G162" s="68"/>
      <c r="H162" s="68"/>
      <c r="I162" s="68"/>
      <c r="J162" s="68"/>
      <c r="K162" s="68"/>
      <c r="L162" s="68"/>
      <c r="M162" s="68"/>
      <c r="N162" s="68"/>
      <c r="O162" s="68"/>
      <c r="P162" s="66"/>
      <c r="Q162" s="68"/>
      <c r="R162" s="69"/>
      <c r="S162" t="s">
        <v>77</v>
      </c>
      <c r="T162" t="s">
        <v>61</v>
      </c>
      <c r="U162">
        <v>6.5</v>
      </c>
      <c r="V162" t="s">
        <v>88</v>
      </c>
    </row>
    <row r="163" spans="1:22" ht="16.899999999999999" customHeight="1">
      <c r="A163" s="64" t="str">
        <f>IF(OR(A162+1&gt;'INFORMATION INPUT'!$B$16,A162=""),"",A162+1)</f>
        <v/>
      </c>
      <c r="B163" s="65"/>
      <c r="C163" s="66"/>
      <c r="D163" s="66"/>
      <c r="E163" s="67"/>
      <c r="F163" s="66"/>
      <c r="G163" s="68"/>
      <c r="H163" s="68"/>
      <c r="I163" s="68"/>
      <c r="J163" s="68"/>
      <c r="K163" s="68"/>
      <c r="L163" s="68"/>
      <c r="M163" s="68"/>
      <c r="N163" s="68"/>
      <c r="O163" s="68"/>
      <c r="P163" s="66"/>
      <c r="Q163" s="68"/>
      <c r="R163" s="69"/>
      <c r="S163" t="s">
        <v>45</v>
      </c>
      <c r="T163" t="s">
        <v>61</v>
      </c>
      <c r="U163">
        <v>6.5</v>
      </c>
      <c r="V163" t="s">
        <v>88</v>
      </c>
    </row>
    <row r="164" spans="1:22" ht="16.899999999999999" customHeight="1">
      <c r="A164" s="64" t="str">
        <f>IF(OR(A163+1&gt;'INFORMATION INPUT'!$B$16,A163=""),"",A163+1)</f>
        <v/>
      </c>
      <c r="B164" s="65"/>
      <c r="C164" s="66"/>
      <c r="D164" s="66"/>
      <c r="E164" s="67"/>
      <c r="F164" s="66"/>
      <c r="G164" s="68"/>
      <c r="H164" s="68"/>
      <c r="I164" s="68"/>
      <c r="J164" s="68"/>
      <c r="K164" s="68"/>
      <c r="L164" s="68"/>
      <c r="M164" s="68"/>
      <c r="N164" s="68"/>
      <c r="O164" s="68"/>
      <c r="P164" s="66"/>
      <c r="Q164" s="68"/>
      <c r="R164" s="69"/>
      <c r="S164" t="s">
        <v>46</v>
      </c>
      <c r="T164" t="s">
        <v>61</v>
      </c>
      <c r="U164">
        <v>2.2000000000000002</v>
      </c>
      <c r="V164" t="s">
        <v>80</v>
      </c>
    </row>
    <row r="165" spans="1:22" ht="16.899999999999999" customHeight="1">
      <c r="A165" s="64" t="str">
        <f>IF(OR(A164+1&gt;'INFORMATION INPUT'!$B$16,A164=""),"",A164+1)</f>
        <v/>
      </c>
      <c r="B165" s="65"/>
      <c r="C165" s="66"/>
      <c r="D165" s="66"/>
      <c r="E165" s="67"/>
      <c r="F165" s="66"/>
      <c r="G165" s="68"/>
      <c r="H165" s="68"/>
      <c r="I165" s="68"/>
      <c r="J165" s="68"/>
      <c r="K165" s="68"/>
      <c r="L165" s="68"/>
      <c r="M165" s="68"/>
      <c r="N165" s="68"/>
      <c r="O165" s="68"/>
      <c r="P165" s="66"/>
      <c r="Q165" s="68"/>
      <c r="R165" s="69"/>
      <c r="S165" t="s">
        <v>47</v>
      </c>
      <c r="T165" t="s">
        <v>61</v>
      </c>
      <c r="U165">
        <v>6.5</v>
      </c>
      <c r="V165" t="s">
        <v>88</v>
      </c>
    </row>
    <row r="166" spans="1:22" ht="16.899999999999999" customHeight="1">
      <c r="A166" s="64" t="str">
        <f>IF(OR(A165+1&gt;'INFORMATION INPUT'!$B$16,A165=""),"",A165+1)</f>
        <v/>
      </c>
      <c r="B166" s="65"/>
      <c r="C166" s="66"/>
      <c r="D166" s="66"/>
      <c r="E166" s="67"/>
      <c r="F166" s="66"/>
      <c r="G166" s="68"/>
      <c r="H166" s="68"/>
      <c r="I166" s="68"/>
      <c r="J166" s="68"/>
      <c r="K166" s="68"/>
      <c r="L166" s="68"/>
      <c r="M166" s="68"/>
      <c r="N166" s="68"/>
      <c r="O166" s="68"/>
      <c r="P166" s="66"/>
      <c r="Q166" s="68"/>
      <c r="R166" s="69"/>
      <c r="S166" t="s">
        <v>48</v>
      </c>
      <c r="T166" t="s">
        <v>61</v>
      </c>
      <c r="U166">
        <v>6.5</v>
      </c>
      <c r="V166" t="s">
        <v>80</v>
      </c>
    </row>
    <row r="167" spans="1:22" ht="16.899999999999999" customHeight="1">
      <c r="A167" s="64" t="str">
        <f>IF(OR(A166+1&gt;'INFORMATION INPUT'!$B$16,A166=""),"",A166+1)</f>
        <v/>
      </c>
      <c r="B167" s="65"/>
      <c r="C167" s="66"/>
      <c r="D167" s="66"/>
      <c r="E167" s="67"/>
      <c r="F167" s="66"/>
      <c r="G167" s="68"/>
      <c r="H167" s="68"/>
      <c r="I167" s="68"/>
      <c r="J167" s="68"/>
      <c r="K167" s="68"/>
      <c r="L167" s="68"/>
      <c r="M167" s="68"/>
      <c r="N167" s="68"/>
      <c r="O167" s="68"/>
      <c r="P167" s="66"/>
      <c r="Q167" s="68"/>
      <c r="R167" s="69"/>
      <c r="S167" t="s">
        <v>49</v>
      </c>
      <c r="T167" t="s">
        <v>61</v>
      </c>
      <c r="U167">
        <v>2.2000000000000002</v>
      </c>
      <c r="V167" t="s">
        <v>88</v>
      </c>
    </row>
    <row r="168" spans="1:22" ht="16.899999999999999" customHeight="1">
      <c r="A168" s="64" t="str">
        <f>IF(OR(A167+1&gt;'INFORMATION INPUT'!$B$16,A167=""),"",A167+1)</f>
        <v/>
      </c>
      <c r="B168" s="65"/>
      <c r="C168" s="66"/>
      <c r="D168" s="66"/>
      <c r="E168" s="67"/>
      <c r="F168" s="66"/>
      <c r="G168" s="68"/>
      <c r="H168" s="68"/>
      <c r="I168" s="68"/>
      <c r="J168" s="68"/>
      <c r="K168" s="68"/>
      <c r="L168" s="68"/>
      <c r="M168" s="68"/>
      <c r="N168" s="68"/>
      <c r="O168" s="68"/>
      <c r="P168" s="66"/>
      <c r="Q168" s="68"/>
      <c r="R168" s="69"/>
      <c r="S168" t="s">
        <v>50</v>
      </c>
      <c r="T168" t="s">
        <v>61</v>
      </c>
      <c r="U168">
        <v>6.5</v>
      </c>
      <c r="V168" t="s">
        <v>88</v>
      </c>
    </row>
    <row r="169" spans="1:22" ht="16.899999999999999" customHeight="1">
      <c r="A169" s="64" t="str">
        <f>IF(OR(A168+1&gt;'INFORMATION INPUT'!$B$16,A168=""),"",A168+1)</f>
        <v/>
      </c>
      <c r="B169" s="65"/>
      <c r="C169" s="66"/>
      <c r="D169" s="66"/>
      <c r="E169" s="67"/>
      <c r="F169" s="66"/>
      <c r="G169" s="68"/>
      <c r="H169" s="68"/>
      <c r="I169" s="68"/>
      <c r="J169" s="68"/>
      <c r="K169" s="68"/>
      <c r="L169" s="68"/>
      <c r="M169" s="68"/>
      <c r="N169" s="68"/>
      <c r="O169" s="68"/>
      <c r="P169" s="66"/>
      <c r="Q169" s="68"/>
      <c r="R169" s="69"/>
      <c r="S169" t="s">
        <v>51</v>
      </c>
      <c r="T169" t="s">
        <v>61</v>
      </c>
      <c r="U169">
        <v>6.5</v>
      </c>
      <c r="V169" t="s">
        <v>80</v>
      </c>
    </row>
    <row r="170" spans="1:22" ht="16.899999999999999" customHeight="1">
      <c r="A170" s="64" t="str">
        <f>IF(OR(A169+1&gt;'INFORMATION INPUT'!$B$16,A169=""),"",A169+1)</f>
        <v/>
      </c>
      <c r="B170" s="65"/>
      <c r="C170" s="66"/>
      <c r="D170" s="66"/>
      <c r="E170" s="67"/>
      <c r="F170" s="66"/>
      <c r="G170" s="68"/>
      <c r="H170" s="68"/>
      <c r="I170" s="68"/>
      <c r="J170" s="68"/>
      <c r="K170" s="68"/>
      <c r="L170" s="68"/>
      <c r="M170" s="68"/>
      <c r="N170" s="68"/>
      <c r="O170" s="68"/>
      <c r="P170" s="66"/>
      <c r="Q170" s="68"/>
      <c r="R170" s="69"/>
      <c r="S170" t="s">
        <v>52</v>
      </c>
      <c r="T170" t="s">
        <v>61</v>
      </c>
      <c r="U170">
        <v>6.5</v>
      </c>
      <c r="V170" t="s">
        <v>88</v>
      </c>
    </row>
    <row r="171" spans="1:22" ht="16.899999999999999" customHeight="1">
      <c r="A171" s="64" t="str">
        <f>IF(OR(A170+1&gt;'INFORMATION INPUT'!$B$16,A170=""),"",A170+1)</f>
        <v/>
      </c>
      <c r="B171" s="65"/>
      <c r="C171" s="66"/>
      <c r="D171" s="66"/>
      <c r="E171" s="67"/>
      <c r="F171" s="66"/>
      <c r="G171" s="68"/>
      <c r="H171" s="68"/>
      <c r="I171" s="68"/>
      <c r="J171" s="68"/>
      <c r="K171" s="68"/>
      <c r="L171" s="68"/>
      <c r="M171" s="68"/>
      <c r="N171" s="68"/>
      <c r="O171" s="68"/>
      <c r="P171" s="66"/>
      <c r="Q171" s="68"/>
      <c r="R171" s="69"/>
      <c r="S171" t="s">
        <v>53</v>
      </c>
      <c r="T171" t="s">
        <v>61</v>
      </c>
      <c r="U171">
        <v>2.2000000000000002</v>
      </c>
      <c r="V171" t="s">
        <v>88</v>
      </c>
    </row>
    <row r="172" spans="1:22" ht="16.899999999999999" customHeight="1">
      <c r="A172" s="64" t="str">
        <f>IF(OR(A171+1&gt;'INFORMATION INPUT'!$B$16,A171=""),"",A171+1)</f>
        <v/>
      </c>
      <c r="B172" s="65"/>
      <c r="C172" s="66"/>
      <c r="D172" s="66"/>
      <c r="E172" s="67"/>
      <c r="F172" s="66"/>
      <c r="G172" s="68"/>
      <c r="H172" s="68"/>
      <c r="I172" s="68"/>
      <c r="J172" s="68"/>
      <c r="K172" s="68"/>
      <c r="L172" s="68"/>
      <c r="M172" s="68"/>
      <c r="N172" s="68"/>
      <c r="O172" s="68"/>
      <c r="P172" s="66"/>
      <c r="Q172" s="68"/>
      <c r="R172" s="69"/>
      <c r="S172" t="s">
        <v>54</v>
      </c>
      <c r="T172" t="s">
        <v>61</v>
      </c>
      <c r="U172">
        <v>6.5</v>
      </c>
      <c r="V172" t="s">
        <v>88</v>
      </c>
    </row>
    <row r="173" spans="1:22" ht="16.899999999999999" customHeight="1">
      <c r="A173" s="64" t="str">
        <f>IF(OR(A172+1&gt;'INFORMATION INPUT'!$B$16,A172=""),"",A172+1)</f>
        <v/>
      </c>
      <c r="B173" s="65"/>
      <c r="C173" s="66"/>
      <c r="D173" s="66"/>
      <c r="E173" s="67"/>
      <c r="F173" s="66"/>
      <c r="G173" s="68"/>
      <c r="H173" s="68"/>
      <c r="I173" s="68"/>
      <c r="J173" s="68"/>
      <c r="K173" s="68"/>
      <c r="L173" s="68"/>
      <c r="M173" s="68"/>
      <c r="N173" s="68"/>
      <c r="O173" s="68"/>
      <c r="P173" s="66"/>
      <c r="Q173" s="68"/>
      <c r="R173" s="69"/>
      <c r="S173" t="s">
        <v>55</v>
      </c>
      <c r="T173" t="s">
        <v>61</v>
      </c>
      <c r="U173">
        <v>10.8</v>
      </c>
      <c r="V173" t="s">
        <v>88</v>
      </c>
    </row>
    <row r="174" spans="1:22" ht="16.899999999999999" customHeight="1">
      <c r="A174" s="64" t="str">
        <f>IF(OR(A173+1&gt;'INFORMATION INPUT'!$B$16,A173=""),"",A173+1)</f>
        <v/>
      </c>
      <c r="B174" s="65"/>
      <c r="C174" s="66"/>
      <c r="D174" s="66"/>
      <c r="E174" s="67"/>
      <c r="F174" s="66"/>
      <c r="G174" s="68"/>
      <c r="H174" s="68"/>
      <c r="I174" s="68"/>
      <c r="J174" s="68"/>
      <c r="K174" s="68"/>
      <c r="L174" s="68"/>
      <c r="M174" s="68"/>
      <c r="N174" s="68"/>
      <c r="O174" s="68"/>
      <c r="P174" s="66"/>
      <c r="Q174" s="68"/>
      <c r="R174" s="69"/>
      <c r="S174" t="s">
        <v>56</v>
      </c>
      <c r="T174" t="s">
        <v>61</v>
      </c>
      <c r="U174">
        <v>2.2000000000000002</v>
      </c>
      <c r="V174" t="s">
        <v>80</v>
      </c>
    </row>
    <row r="175" spans="1:22" ht="16.899999999999999" customHeight="1">
      <c r="A175" s="64" t="str">
        <f>IF(OR(A174+1&gt;'INFORMATION INPUT'!$B$16,A174=""),"",A174+1)</f>
        <v/>
      </c>
      <c r="B175" s="65"/>
      <c r="C175" s="66"/>
      <c r="D175" s="66"/>
      <c r="E175" s="67"/>
      <c r="F175" s="66"/>
      <c r="G175" s="68"/>
      <c r="H175" s="68"/>
      <c r="I175" s="68"/>
      <c r="J175" s="68"/>
      <c r="K175" s="68"/>
      <c r="L175" s="68"/>
      <c r="M175" s="68"/>
      <c r="N175" s="68"/>
      <c r="O175" s="68"/>
      <c r="P175" s="66"/>
      <c r="Q175" s="68"/>
      <c r="R175" s="69"/>
      <c r="S175" t="s">
        <v>57</v>
      </c>
      <c r="T175" t="s">
        <v>61</v>
      </c>
      <c r="U175">
        <v>6.5</v>
      </c>
      <c r="V175" t="s">
        <v>80</v>
      </c>
    </row>
    <row r="176" spans="1:22" ht="16.899999999999999" customHeight="1">
      <c r="A176" s="64" t="str">
        <f>IF(OR(A175+1&gt;'INFORMATION INPUT'!$B$16,A175=""),"",A175+1)</f>
        <v/>
      </c>
      <c r="B176" s="65"/>
      <c r="C176" s="66"/>
      <c r="D176" s="66"/>
      <c r="E176" s="67"/>
      <c r="F176" s="66"/>
      <c r="G176" s="68"/>
      <c r="H176" s="68"/>
      <c r="I176" s="68"/>
      <c r="J176" s="68"/>
      <c r="K176" s="68"/>
      <c r="L176" s="68"/>
      <c r="M176" s="68"/>
      <c r="N176" s="68"/>
      <c r="O176" s="68"/>
      <c r="P176" s="66"/>
      <c r="Q176" s="68"/>
      <c r="R176" s="69"/>
      <c r="S176" t="s">
        <v>58</v>
      </c>
      <c r="T176" t="s">
        <v>61</v>
      </c>
      <c r="U176">
        <v>6.5</v>
      </c>
      <c r="V176" t="s">
        <v>88</v>
      </c>
    </row>
    <row r="177" spans="1:22" ht="16.899999999999999" customHeight="1">
      <c r="A177" s="64" t="str">
        <f>IF(OR(A176+1&gt;'INFORMATION INPUT'!$B$16,A176=""),"",A176+1)</f>
        <v/>
      </c>
      <c r="B177" s="65"/>
      <c r="C177" s="66"/>
      <c r="D177" s="66"/>
      <c r="E177" s="67"/>
      <c r="F177" s="66"/>
      <c r="G177" s="68"/>
      <c r="H177" s="68"/>
      <c r="I177" s="68"/>
      <c r="J177" s="68"/>
      <c r="K177" s="68"/>
      <c r="L177" s="68"/>
      <c r="M177" s="68"/>
      <c r="N177" s="68"/>
      <c r="O177" s="68"/>
      <c r="P177" s="66"/>
      <c r="Q177" s="68"/>
      <c r="R177" s="69"/>
      <c r="S177" t="s">
        <v>59</v>
      </c>
      <c r="T177" t="s">
        <v>61</v>
      </c>
      <c r="U177">
        <v>10.8</v>
      </c>
      <c r="V177" t="s">
        <v>88</v>
      </c>
    </row>
    <row r="178" spans="1:22" ht="16.899999999999999" customHeight="1">
      <c r="A178" s="64" t="str">
        <f>IF(OR(A177+1&gt;'INFORMATION INPUT'!$B$16,A177=""),"",A177+1)</f>
        <v/>
      </c>
      <c r="B178" s="65"/>
      <c r="C178" s="66"/>
      <c r="D178" s="66"/>
      <c r="E178" s="67"/>
      <c r="F178" s="66"/>
      <c r="G178" s="68"/>
      <c r="H178" s="68"/>
      <c r="I178" s="68"/>
      <c r="J178" s="68"/>
      <c r="K178" s="68"/>
      <c r="L178" s="68"/>
      <c r="M178" s="68"/>
      <c r="N178" s="68"/>
      <c r="O178" s="68"/>
      <c r="P178" s="66"/>
      <c r="Q178" s="68"/>
      <c r="R178" s="69"/>
      <c r="S178" t="s">
        <v>0</v>
      </c>
      <c r="T178" t="s">
        <v>61</v>
      </c>
      <c r="U178">
        <v>2.2000000000000002</v>
      </c>
      <c r="V178" t="s">
        <v>88</v>
      </c>
    </row>
    <row r="179" spans="1:22" ht="17.100000000000001" customHeight="1">
      <c r="A179" s="180" t="str">
        <f>IF(OR(A178+1&gt;'INFORMATION INPUT'!$B$16,A178=""),"",A178+1)</f>
        <v/>
      </c>
      <c r="B179" s="65"/>
      <c r="C179" s="66"/>
      <c r="D179" s="66"/>
      <c r="E179" s="67"/>
      <c r="F179" s="66"/>
      <c r="G179" s="68"/>
      <c r="H179" s="68"/>
      <c r="I179" s="68"/>
      <c r="J179" s="68"/>
      <c r="K179" s="68"/>
      <c r="L179" s="68"/>
      <c r="M179" s="68"/>
      <c r="N179" s="68"/>
      <c r="O179" s="68"/>
      <c r="P179" s="66"/>
      <c r="Q179" s="68"/>
      <c r="R179" s="69"/>
      <c r="S179" t="s">
        <v>1</v>
      </c>
      <c r="T179" t="s">
        <v>61</v>
      </c>
      <c r="U179">
        <v>6.5</v>
      </c>
      <c r="V179" t="s">
        <v>80</v>
      </c>
    </row>
    <row r="180" spans="1:22" ht="17.100000000000001" customHeight="1">
      <c r="A180" s="180" t="str">
        <f>IF(OR(A179+1&gt;'INFORMATION INPUT'!$B$16,A179=""),"",A179+1)</f>
        <v/>
      </c>
      <c r="B180" s="65"/>
      <c r="C180" s="66"/>
      <c r="D180" s="66"/>
      <c r="E180" s="67"/>
      <c r="F180" s="66"/>
      <c r="G180" s="68"/>
      <c r="H180" s="68"/>
      <c r="I180" s="68"/>
      <c r="J180" s="68"/>
      <c r="K180" s="68"/>
      <c r="L180" s="68"/>
      <c r="M180" s="68"/>
      <c r="N180" s="68"/>
      <c r="O180" s="68"/>
      <c r="P180" s="66"/>
      <c r="Q180" s="68"/>
      <c r="R180" s="69"/>
      <c r="S180" t="s">
        <v>2</v>
      </c>
      <c r="T180" t="s">
        <v>61</v>
      </c>
      <c r="U180">
        <v>6.5</v>
      </c>
      <c r="V180" t="s">
        <v>88</v>
      </c>
    </row>
    <row r="181" spans="1:22" ht="17.100000000000001" customHeight="1">
      <c r="A181" s="180" t="str">
        <f>IF(OR(A180+1&gt;'INFORMATION INPUT'!$B$16,A180=""),"",A180+1)</f>
        <v/>
      </c>
      <c r="B181" s="65"/>
      <c r="C181" s="66"/>
      <c r="D181" s="66"/>
      <c r="E181" s="67"/>
      <c r="F181" s="66"/>
      <c r="G181" s="68"/>
      <c r="H181" s="68"/>
      <c r="I181" s="68"/>
      <c r="J181" s="68"/>
      <c r="K181" s="68"/>
      <c r="L181" s="68"/>
      <c r="M181" s="68"/>
      <c r="N181" s="68"/>
      <c r="O181" s="68"/>
      <c r="P181" s="66"/>
      <c r="Q181" s="68"/>
      <c r="R181" s="69"/>
      <c r="S181" t="s">
        <v>3</v>
      </c>
      <c r="T181" t="s">
        <v>61</v>
      </c>
      <c r="U181">
        <v>10.8</v>
      </c>
      <c r="V181" t="s">
        <v>88</v>
      </c>
    </row>
    <row r="182" spans="1:22" ht="17.100000000000001" customHeight="1">
      <c r="A182" s="180" t="str">
        <f>IF(OR(A181+1&gt;'INFORMATION INPUT'!$B$16,A181=""),"",A181+1)</f>
        <v/>
      </c>
      <c r="B182" s="65"/>
      <c r="C182" s="66"/>
      <c r="D182" s="66"/>
      <c r="E182" s="67"/>
      <c r="F182" s="66"/>
      <c r="G182" s="68"/>
      <c r="H182" s="68"/>
      <c r="I182" s="68"/>
      <c r="J182" s="68"/>
      <c r="K182" s="68"/>
      <c r="L182" s="68"/>
      <c r="M182" s="68"/>
      <c r="N182" s="68"/>
      <c r="O182" s="68"/>
      <c r="P182" s="66"/>
      <c r="Q182" s="68"/>
      <c r="R182" s="69"/>
      <c r="S182" t="s">
        <v>4</v>
      </c>
      <c r="T182" t="s">
        <v>61</v>
      </c>
      <c r="U182">
        <v>10.8</v>
      </c>
      <c r="V182" t="s">
        <v>88</v>
      </c>
    </row>
    <row r="183" spans="1:22" ht="17.100000000000001" customHeight="1">
      <c r="A183" s="180" t="str">
        <f>IF(OR(A182+1&gt;'INFORMATION INPUT'!$B$16,A182=""),"",A182+1)</f>
        <v/>
      </c>
      <c r="B183" s="65"/>
      <c r="C183" s="66"/>
      <c r="D183" s="66"/>
      <c r="E183" s="67"/>
      <c r="F183" s="66"/>
      <c r="G183" s="68"/>
      <c r="H183" s="68"/>
      <c r="I183" s="68"/>
      <c r="J183" s="68"/>
      <c r="K183" s="68"/>
      <c r="L183" s="68"/>
      <c r="M183" s="68"/>
      <c r="N183" s="68"/>
      <c r="O183" s="68"/>
      <c r="P183" s="66"/>
      <c r="Q183" s="68"/>
      <c r="R183" s="69"/>
      <c r="S183" t="s">
        <v>5</v>
      </c>
      <c r="T183" t="s">
        <v>61</v>
      </c>
      <c r="U183">
        <v>10.8</v>
      </c>
      <c r="V183" t="s">
        <v>88</v>
      </c>
    </row>
    <row r="184" spans="1:22" ht="17.100000000000001" customHeight="1">
      <c r="A184" s="180" t="str">
        <f>IF(OR(A183+1&gt;'INFORMATION INPUT'!$B$16,A183=""),"",A183+1)</f>
        <v/>
      </c>
      <c r="B184" s="65"/>
      <c r="C184" s="66"/>
      <c r="D184" s="66"/>
      <c r="E184" s="67"/>
      <c r="F184" s="66"/>
      <c r="G184" s="68"/>
      <c r="H184" s="68"/>
      <c r="I184" s="68"/>
      <c r="J184" s="68"/>
      <c r="K184" s="68"/>
      <c r="L184" s="68"/>
      <c r="M184" s="68"/>
      <c r="N184" s="68"/>
      <c r="O184" s="68"/>
      <c r="P184" s="66"/>
      <c r="Q184" s="68"/>
      <c r="R184" s="69"/>
      <c r="S184" t="s">
        <v>6</v>
      </c>
      <c r="T184" t="s">
        <v>61</v>
      </c>
      <c r="U184">
        <v>10.8</v>
      </c>
      <c r="V184" t="s">
        <v>80</v>
      </c>
    </row>
    <row r="185" spans="1:22" ht="17.100000000000001" customHeight="1">
      <c r="A185" s="180" t="str">
        <f>IF(OR(A184+1&gt;'INFORMATION INPUT'!$B$16,A184=""),"",A184+1)</f>
        <v/>
      </c>
      <c r="B185" s="65"/>
      <c r="C185" s="66"/>
      <c r="D185" s="66"/>
      <c r="E185" s="67"/>
      <c r="F185" s="66"/>
      <c r="G185" s="68"/>
      <c r="H185" s="68"/>
      <c r="I185" s="68"/>
      <c r="J185" s="68"/>
      <c r="K185" s="68"/>
      <c r="L185" s="68"/>
      <c r="M185" s="68"/>
      <c r="N185" s="68"/>
      <c r="O185" s="68"/>
      <c r="P185" s="66"/>
      <c r="Q185" s="68"/>
      <c r="R185" s="69"/>
      <c r="S185" t="s">
        <v>7</v>
      </c>
      <c r="T185" t="s">
        <v>61</v>
      </c>
      <c r="U185">
        <v>6.5</v>
      </c>
      <c r="V185" t="s">
        <v>88</v>
      </c>
    </row>
    <row r="186" spans="1:22" ht="17.100000000000001" customHeight="1">
      <c r="A186" s="180" t="str">
        <f>IF(OR(A185+1&gt;'INFORMATION INPUT'!$B$16,A185=""),"",A185+1)</f>
        <v/>
      </c>
      <c r="B186" s="65"/>
      <c r="C186" s="66"/>
      <c r="D186" s="66"/>
      <c r="E186" s="67"/>
      <c r="F186" s="66"/>
      <c r="G186" s="68"/>
      <c r="H186" s="68"/>
      <c r="I186" s="68"/>
      <c r="J186" s="68"/>
      <c r="K186" s="68"/>
      <c r="L186" s="68"/>
      <c r="M186" s="68"/>
      <c r="N186" s="68"/>
      <c r="O186" s="68"/>
      <c r="P186" s="66"/>
      <c r="Q186" s="68"/>
      <c r="R186" s="69"/>
      <c r="S186" t="s">
        <v>8</v>
      </c>
      <c r="T186" t="s">
        <v>61</v>
      </c>
      <c r="U186">
        <v>2.2000000000000002</v>
      </c>
      <c r="V186" t="s">
        <v>80</v>
      </c>
    </row>
    <row r="187" spans="1:22" ht="17.100000000000001" customHeight="1">
      <c r="A187" s="180" t="str">
        <f>IF(OR(A186+1&gt;'INFORMATION INPUT'!$B$16,A186=""),"",A186+1)</f>
        <v/>
      </c>
      <c r="B187" s="65"/>
      <c r="C187" s="66"/>
      <c r="D187" s="66"/>
      <c r="E187" s="67"/>
      <c r="F187" s="66"/>
      <c r="G187" s="68"/>
      <c r="H187" s="68"/>
      <c r="I187" s="68"/>
      <c r="J187" s="68"/>
      <c r="K187" s="68"/>
      <c r="L187" s="68"/>
      <c r="M187" s="68"/>
      <c r="N187" s="68"/>
      <c r="O187" s="68"/>
      <c r="P187" s="66"/>
      <c r="Q187" s="68"/>
      <c r="R187" s="69"/>
      <c r="S187" t="s">
        <v>9</v>
      </c>
      <c r="T187" t="s">
        <v>61</v>
      </c>
      <c r="U187">
        <v>6.5</v>
      </c>
      <c r="V187" t="s">
        <v>88</v>
      </c>
    </row>
    <row r="188" spans="1:22" ht="17.100000000000001" customHeight="1">
      <c r="A188" s="180" t="str">
        <f>IF(OR(A187+1&gt;'INFORMATION INPUT'!$B$16,A187=""),"",A187+1)</f>
        <v/>
      </c>
      <c r="B188" s="65"/>
      <c r="C188" s="66"/>
      <c r="D188" s="66"/>
      <c r="E188" s="67"/>
      <c r="F188" s="66"/>
      <c r="G188" s="68"/>
      <c r="H188" s="68"/>
      <c r="I188" s="68"/>
      <c r="J188" s="68"/>
      <c r="K188" s="68"/>
      <c r="L188" s="68"/>
      <c r="M188" s="68"/>
      <c r="N188" s="68"/>
      <c r="O188" s="68"/>
      <c r="P188" s="66"/>
      <c r="Q188" s="68"/>
      <c r="R188" s="69"/>
      <c r="S188" t="s">
        <v>10</v>
      </c>
      <c r="T188" t="s">
        <v>61</v>
      </c>
      <c r="U188">
        <v>10.8</v>
      </c>
      <c r="V188" t="s">
        <v>80</v>
      </c>
    </row>
    <row r="189" spans="1:22" ht="17.100000000000001" customHeight="1">
      <c r="A189" s="180" t="str">
        <f>IF(OR(A188+1&gt;'INFORMATION INPUT'!$B$16,A188=""),"",A188+1)</f>
        <v/>
      </c>
      <c r="B189" s="65"/>
      <c r="C189" s="66"/>
      <c r="D189" s="66"/>
      <c r="E189" s="67"/>
      <c r="F189" s="66"/>
      <c r="G189" s="68"/>
      <c r="H189" s="68"/>
      <c r="I189" s="68"/>
      <c r="J189" s="68"/>
      <c r="K189" s="68"/>
      <c r="L189" s="68"/>
      <c r="M189" s="68"/>
      <c r="N189" s="68"/>
      <c r="O189" s="68"/>
      <c r="P189" s="66"/>
      <c r="Q189" s="68"/>
      <c r="R189" s="69"/>
      <c r="S189" t="s">
        <v>11</v>
      </c>
      <c r="T189" t="s">
        <v>61</v>
      </c>
      <c r="U189">
        <v>10.8</v>
      </c>
      <c r="V189" t="s">
        <v>88</v>
      </c>
    </row>
    <row r="190" spans="1:22" ht="17.100000000000001" customHeight="1">
      <c r="A190" s="180" t="str">
        <f>IF(OR(A189+1&gt;'INFORMATION INPUT'!$B$16,A189=""),"",A189+1)</f>
        <v/>
      </c>
      <c r="B190" s="65"/>
      <c r="C190" s="66"/>
      <c r="D190" s="66"/>
      <c r="E190" s="67"/>
      <c r="F190" s="66"/>
      <c r="G190" s="68"/>
      <c r="H190" s="68"/>
      <c r="I190" s="68"/>
      <c r="J190" s="68"/>
      <c r="K190" s="68"/>
      <c r="L190" s="68"/>
      <c r="M190" s="68"/>
      <c r="N190" s="68"/>
      <c r="O190" s="68"/>
      <c r="P190" s="66"/>
      <c r="Q190" s="68"/>
      <c r="R190" s="69"/>
      <c r="S190" t="s">
        <v>12</v>
      </c>
      <c r="T190" t="s">
        <v>61</v>
      </c>
      <c r="U190">
        <v>2.2000000000000002</v>
      </c>
      <c r="V190" t="s">
        <v>80</v>
      </c>
    </row>
    <row r="191" spans="1:22" ht="17.100000000000001" customHeight="1">
      <c r="A191" s="180" t="str">
        <f>IF(OR(A190+1&gt;'INFORMATION INPUT'!$B$16,A190=""),"",A190+1)</f>
        <v/>
      </c>
      <c r="B191" s="65"/>
      <c r="C191" s="66"/>
      <c r="D191" s="66"/>
      <c r="E191" s="67"/>
      <c r="F191" s="66"/>
      <c r="G191" s="68"/>
      <c r="H191" s="68"/>
      <c r="I191" s="68"/>
      <c r="J191" s="68"/>
      <c r="K191" s="68"/>
      <c r="L191" s="68"/>
      <c r="M191" s="68"/>
      <c r="N191" s="68"/>
      <c r="O191" s="68"/>
      <c r="P191" s="66"/>
      <c r="Q191" s="68"/>
      <c r="R191" s="69"/>
      <c r="S191" t="s">
        <v>13</v>
      </c>
      <c r="T191" t="s">
        <v>61</v>
      </c>
      <c r="U191">
        <v>2.2000000000000002</v>
      </c>
      <c r="V191" t="s">
        <v>80</v>
      </c>
    </row>
    <row r="192" spans="1:22" ht="17.100000000000001" customHeight="1">
      <c r="A192" s="180" t="str">
        <f>IF(OR(A191+1&gt;'INFORMATION INPUT'!$B$16,A191=""),"",A191+1)</f>
        <v/>
      </c>
      <c r="B192" s="65"/>
      <c r="C192" s="66"/>
      <c r="D192" s="66"/>
      <c r="E192" s="67"/>
      <c r="F192" s="66"/>
      <c r="G192" s="68"/>
      <c r="H192" s="68"/>
      <c r="I192" s="68"/>
      <c r="J192" s="68"/>
      <c r="K192" s="68"/>
      <c r="L192" s="68"/>
      <c r="M192" s="68"/>
      <c r="N192" s="68"/>
      <c r="O192" s="68"/>
      <c r="P192" s="66"/>
      <c r="Q192" s="68"/>
      <c r="R192" s="69"/>
      <c r="S192" t="s">
        <v>14</v>
      </c>
      <c r="T192" t="s">
        <v>61</v>
      </c>
      <c r="U192">
        <v>2.2000000000000002</v>
      </c>
      <c r="V192" t="s">
        <v>80</v>
      </c>
    </row>
    <row r="193" spans="1:22" ht="17.100000000000001" customHeight="1">
      <c r="A193" s="180" t="str">
        <f>IF(OR(A192+1&gt;'INFORMATION INPUT'!$B$16,A192=""),"",A192+1)</f>
        <v/>
      </c>
      <c r="B193" s="65"/>
      <c r="C193" s="66"/>
      <c r="D193" s="66"/>
      <c r="E193" s="67"/>
      <c r="F193" s="66"/>
      <c r="G193" s="68"/>
      <c r="H193" s="68"/>
      <c r="I193" s="68"/>
      <c r="J193" s="68"/>
      <c r="K193" s="68"/>
      <c r="L193" s="68"/>
      <c r="M193" s="68"/>
      <c r="N193" s="68"/>
      <c r="O193" s="68"/>
      <c r="P193" s="66"/>
      <c r="Q193" s="68"/>
      <c r="R193" s="69"/>
      <c r="S193" t="s">
        <v>15</v>
      </c>
      <c r="T193" t="s">
        <v>61</v>
      </c>
      <c r="U193">
        <v>2.2000000000000002</v>
      </c>
      <c r="V193" t="s">
        <v>80</v>
      </c>
    </row>
    <row r="194" spans="1:22" ht="17.100000000000001" customHeight="1">
      <c r="A194" s="180" t="str">
        <f>IF(OR(A193+1&gt;'INFORMATION INPUT'!$B$16,A193=""),"",A193+1)</f>
        <v/>
      </c>
      <c r="B194" s="65"/>
      <c r="C194" s="66"/>
      <c r="D194" s="66"/>
      <c r="E194" s="67"/>
      <c r="F194" s="66"/>
      <c r="G194" s="68"/>
      <c r="H194" s="68"/>
      <c r="I194" s="68"/>
      <c r="J194" s="68"/>
      <c r="K194" s="68"/>
      <c r="L194" s="68"/>
      <c r="M194" s="68"/>
      <c r="N194" s="68"/>
      <c r="O194" s="68"/>
      <c r="P194" s="66"/>
      <c r="Q194" s="68"/>
      <c r="R194" s="69"/>
      <c r="S194" t="s">
        <v>16</v>
      </c>
      <c r="T194" t="s">
        <v>61</v>
      </c>
      <c r="U194">
        <v>6.5</v>
      </c>
      <c r="V194" t="s">
        <v>88</v>
      </c>
    </row>
    <row r="195" spans="1:22" ht="17.100000000000001" customHeight="1">
      <c r="A195" s="180" t="str">
        <f>IF(OR(A194+1&gt;'INFORMATION INPUT'!$B$16,A194=""),"",A194+1)</f>
        <v/>
      </c>
      <c r="B195" s="65"/>
      <c r="C195" s="66"/>
      <c r="D195" s="66"/>
      <c r="E195" s="67"/>
      <c r="F195" s="66"/>
      <c r="G195" s="68"/>
      <c r="H195" s="68"/>
      <c r="I195" s="68"/>
      <c r="J195" s="68"/>
      <c r="K195" s="68"/>
      <c r="L195" s="68"/>
      <c r="M195" s="68"/>
      <c r="N195" s="68"/>
      <c r="O195" s="68"/>
      <c r="P195" s="66"/>
      <c r="Q195" s="68"/>
      <c r="R195" s="69"/>
      <c r="S195" t="s">
        <v>17</v>
      </c>
      <c r="T195" t="s">
        <v>61</v>
      </c>
      <c r="U195">
        <v>10.8</v>
      </c>
      <c r="V195" t="s">
        <v>88</v>
      </c>
    </row>
    <row r="196" spans="1:22" ht="17.100000000000001" customHeight="1">
      <c r="A196" s="180" t="str">
        <f>IF(OR(A195+1&gt;'INFORMATION INPUT'!$B$16,A195=""),"",A195+1)</f>
        <v/>
      </c>
      <c r="B196" s="65"/>
      <c r="C196" s="66"/>
      <c r="D196" s="66"/>
      <c r="E196" s="67"/>
      <c r="F196" s="66"/>
      <c r="G196" s="68"/>
      <c r="H196" s="68"/>
      <c r="I196" s="68"/>
      <c r="J196" s="68"/>
      <c r="K196" s="68"/>
      <c r="L196" s="68"/>
      <c r="M196" s="68"/>
      <c r="N196" s="68"/>
      <c r="O196" s="68"/>
      <c r="P196" s="66"/>
      <c r="Q196" s="68"/>
      <c r="R196" s="69"/>
      <c r="S196" t="s">
        <v>18</v>
      </c>
      <c r="T196" t="s">
        <v>61</v>
      </c>
      <c r="U196">
        <v>6.5</v>
      </c>
      <c r="V196" t="s">
        <v>88</v>
      </c>
    </row>
    <row r="197" spans="1:22" ht="17.100000000000001" customHeight="1">
      <c r="A197" s="180" t="str">
        <f>IF(OR(A196+1&gt;'INFORMATION INPUT'!$B$16,A196=""),"",A196+1)</f>
        <v/>
      </c>
      <c r="B197" s="65"/>
      <c r="C197" s="66"/>
      <c r="D197" s="66"/>
      <c r="E197" s="67"/>
      <c r="F197" s="66"/>
      <c r="G197" s="68"/>
      <c r="H197" s="68"/>
      <c r="I197" s="68"/>
      <c r="J197" s="68"/>
      <c r="K197" s="68"/>
      <c r="L197" s="68"/>
      <c r="M197" s="68"/>
      <c r="N197" s="68"/>
      <c r="O197" s="68"/>
      <c r="P197" s="66"/>
      <c r="Q197" s="68"/>
      <c r="R197" s="69"/>
      <c r="S197" t="s">
        <v>19</v>
      </c>
      <c r="T197" t="s">
        <v>61</v>
      </c>
      <c r="U197">
        <v>6.5</v>
      </c>
      <c r="V197" t="s">
        <v>88</v>
      </c>
    </row>
    <row r="198" spans="1:22" ht="17.100000000000001" customHeight="1">
      <c r="A198" s="180" t="str">
        <f>IF(OR(A197+1&gt;'INFORMATION INPUT'!$B$16,A197=""),"",A197+1)</f>
        <v/>
      </c>
      <c r="B198" s="65"/>
      <c r="C198" s="66"/>
      <c r="D198" s="66"/>
      <c r="E198" s="67"/>
      <c r="F198" s="66"/>
      <c r="G198" s="68"/>
      <c r="H198" s="68"/>
      <c r="I198" s="68"/>
      <c r="J198" s="68"/>
      <c r="K198" s="68"/>
      <c r="L198" s="68"/>
      <c r="M198" s="68"/>
      <c r="N198" s="68"/>
      <c r="O198" s="68"/>
      <c r="P198" s="66"/>
      <c r="Q198" s="68"/>
      <c r="R198" s="69"/>
      <c r="S198" t="s">
        <v>20</v>
      </c>
      <c r="T198" t="s">
        <v>61</v>
      </c>
      <c r="U198">
        <v>6.5</v>
      </c>
      <c r="V198" t="s">
        <v>88</v>
      </c>
    </row>
    <row r="199" spans="1:22" ht="17.100000000000001" customHeight="1">
      <c r="A199" s="180" t="str">
        <f>IF(OR(A198+1&gt;'INFORMATION INPUT'!$B$16,A198=""),"",A198+1)</f>
        <v/>
      </c>
      <c r="B199" s="65"/>
      <c r="C199" s="66"/>
      <c r="D199" s="66"/>
      <c r="E199" s="67"/>
      <c r="F199" s="66"/>
      <c r="G199" s="68"/>
      <c r="H199" s="68"/>
      <c r="I199" s="68"/>
      <c r="J199" s="68"/>
      <c r="K199" s="68"/>
      <c r="L199" s="68"/>
      <c r="M199" s="68"/>
      <c r="N199" s="68"/>
      <c r="O199" s="68"/>
      <c r="P199" s="66"/>
      <c r="Q199" s="68"/>
      <c r="R199" s="69"/>
      <c r="S199" t="s">
        <v>21</v>
      </c>
      <c r="T199" t="s">
        <v>61</v>
      </c>
      <c r="U199">
        <v>6.5</v>
      </c>
      <c r="V199" t="s">
        <v>80</v>
      </c>
    </row>
    <row r="200" spans="1:22" ht="17.100000000000001" customHeight="1">
      <c r="A200" s="180" t="str">
        <f>IF(OR(A199+1&gt;'INFORMATION INPUT'!$B$16,A199=""),"",A199+1)</f>
        <v/>
      </c>
      <c r="B200" s="65"/>
      <c r="C200" s="66"/>
      <c r="D200" s="66"/>
      <c r="E200" s="67"/>
      <c r="F200" s="66"/>
      <c r="G200" s="68"/>
      <c r="H200" s="68"/>
      <c r="I200" s="68"/>
      <c r="J200" s="68"/>
      <c r="K200" s="68"/>
      <c r="L200" s="68"/>
      <c r="M200" s="68"/>
      <c r="N200" s="68"/>
      <c r="O200" s="68"/>
      <c r="P200" s="66"/>
      <c r="Q200" s="68"/>
      <c r="R200" s="69"/>
      <c r="S200" t="s">
        <v>22</v>
      </c>
      <c r="T200" t="s">
        <v>61</v>
      </c>
      <c r="U200">
        <v>6.5</v>
      </c>
      <c r="V200" t="s">
        <v>80</v>
      </c>
    </row>
    <row r="201" spans="1:22" ht="17.100000000000001" customHeight="1">
      <c r="A201" s="180" t="str">
        <f>IF(OR(A200+1&gt;'INFORMATION INPUT'!$B$16,A200=""),"",A200+1)</f>
        <v/>
      </c>
      <c r="B201" s="65"/>
      <c r="C201" s="66"/>
      <c r="D201" s="66"/>
      <c r="E201" s="67"/>
      <c r="F201" s="66"/>
      <c r="G201" s="68"/>
      <c r="H201" s="68"/>
      <c r="I201" s="68"/>
      <c r="J201" s="68"/>
      <c r="K201" s="68"/>
      <c r="L201" s="68"/>
      <c r="M201" s="68"/>
      <c r="N201" s="68"/>
      <c r="O201" s="68"/>
      <c r="P201" s="66"/>
      <c r="Q201" s="68"/>
      <c r="R201" s="69"/>
      <c r="S201" t="s">
        <v>23</v>
      </c>
      <c r="T201" t="s">
        <v>61</v>
      </c>
      <c r="U201">
        <v>6.5</v>
      </c>
      <c r="V201" t="s">
        <v>88</v>
      </c>
    </row>
    <row r="202" spans="1:22" ht="17.100000000000001" customHeight="1">
      <c r="A202" s="180" t="str">
        <f>IF(OR(A201+1&gt;'INFORMATION INPUT'!$B$16,A201=""),"",A201+1)</f>
        <v/>
      </c>
      <c r="B202" s="65"/>
      <c r="C202" s="66"/>
      <c r="D202" s="66"/>
      <c r="E202" s="67"/>
      <c r="F202" s="66"/>
      <c r="G202" s="68"/>
      <c r="H202" s="68"/>
      <c r="I202" s="68"/>
      <c r="J202" s="68"/>
      <c r="K202" s="68"/>
      <c r="L202" s="68"/>
      <c r="M202" s="68"/>
      <c r="N202" s="68"/>
      <c r="O202" s="68"/>
      <c r="P202" s="66"/>
      <c r="Q202" s="68"/>
      <c r="R202" s="69"/>
      <c r="S202" t="s">
        <v>24</v>
      </c>
      <c r="T202" t="s">
        <v>61</v>
      </c>
      <c r="U202">
        <v>2.2000000000000002</v>
      </c>
      <c r="V202" t="s">
        <v>88</v>
      </c>
    </row>
    <row r="203" spans="1:22" ht="17.100000000000001" customHeight="1">
      <c r="A203" s="180" t="str">
        <f>IF(OR(A202+1&gt;'INFORMATION INPUT'!$B$16,A202=""),"",A202+1)</f>
        <v/>
      </c>
      <c r="B203" s="65"/>
      <c r="C203" s="66"/>
      <c r="D203" s="66"/>
      <c r="E203" s="67"/>
      <c r="F203" s="66"/>
      <c r="G203" s="68"/>
      <c r="H203" s="68"/>
      <c r="I203" s="68"/>
      <c r="J203" s="68"/>
      <c r="K203" s="68"/>
      <c r="L203" s="68"/>
      <c r="M203" s="68"/>
      <c r="N203" s="68"/>
      <c r="O203" s="68"/>
      <c r="P203" s="66"/>
      <c r="Q203" s="68"/>
      <c r="R203" s="69"/>
      <c r="S203" t="s">
        <v>25</v>
      </c>
      <c r="T203" t="s">
        <v>61</v>
      </c>
      <c r="U203">
        <v>2.2000000000000002</v>
      </c>
      <c r="V203" t="s">
        <v>80</v>
      </c>
    </row>
    <row r="204" spans="1:22" ht="17.100000000000001" customHeight="1">
      <c r="A204" s="180" t="str">
        <f>IF(OR(A203+1&gt;'INFORMATION INPUT'!$B$16,A203=""),"",A203+1)</f>
        <v/>
      </c>
      <c r="B204" s="65"/>
      <c r="C204" s="66"/>
      <c r="D204" s="66"/>
      <c r="E204" s="67"/>
      <c r="F204" s="66"/>
      <c r="G204" s="68"/>
      <c r="H204" s="68"/>
      <c r="I204" s="68"/>
      <c r="J204" s="68"/>
      <c r="K204" s="68"/>
      <c r="L204" s="68"/>
      <c r="M204" s="68"/>
      <c r="N204" s="68"/>
      <c r="O204" s="68"/>
      <c r="P204" s="66"/>
      <c r="Q204" s="68"/>
      <c r="R204" s="69"/>
      <c r="S204" t="s">
        <v>26</v>
      </c>
      <c r="T204" t="s">
        <v>61</v>
      </c>
      <c r="U204">
        <v>10.8</v>
      </c>
      <c r="V204" t="s">
        <v>80</v>
      </c>
    </row>
    <row r="205" spans="1:22" ht="17.100000000000001" customHeight="1">
      <c r="A205" s="180" t="str">
        <f>IF(OR(A204+1&gt;'INFORMATION INPUT'!$B$16,A204=""),"",A204+1)</f>
        <v/>
      </c>
      <c r="B205" s="65"/>
      <c r="C205" s="66"/>
      <c r="D205" s="66"/>
      <c r="E205" s="67"/>
      <c r="F205" s="66"/>
      <c r="G205" s="68"/>
      <c r="H205" s="68"/>
      <c r="I205" s="68"/>
      <c r="J205" s="68"/>
      <c r="K205" s="68"/>
      <c r="L205" s="68"/>
      <c r="M205" s="68"/>
      <c r="N205" s="68"/>
      <c r="O205" s="68"/>
      <c r="P205" s="66"/>
      <c r="Q205" s="68"/>
      <c r="R205" s="69"/>
      <c r="S205" t="s">
        <v>27</v>
      </c>
      <c r="T205" t="s">
        <v>61</v>
      </c>
      <c r="U205">
        <v>10.8</v>
      </c>
      <c r="V205" t="s">
        <v>80</v>
      </c>
    </row>
    <row r="206" spans="1:22" ht="17.100000000000001" customHeight="1">
      <c r="A206" s="180" t="str">
        <f>IF(OR(A205+1&gt;'INFORMATION INPUT'!$B$16,A205=""),"",A205+1)</f>
        <v/>
      </c>
      <c r="B206" s="65"/>
      <c r="C206" s="66"/>
      <c r="D206" s="66"/>
      <c r="E206" s="67"/>
      <c r="F206" s="66"/>
      <c r="G206" s="68"/>
      <c r="H206" s="68"/>
      <c r="I206" s="68"/>
      <c r="J206" s="68"/>
      <c r="K206" s="68"/>
      <c r="L206" s="68"/>
      <c r="M206" s="68"/>
      <c r="N206" s="68"/>
      <c r="O206" s="68"/>
      <c r="P206" s="66"/>
      <c r="Q206" s="68"/>
      <c r="R206" s="69"/>
      <c r="S206" t="s">
        <v>28</v>
      </c>
      <c r="T206" t="s">
        <v>61</v>
      </c>
      <c r="U206">
        <v>6.5</v>
      </c>
      <c r="V206" t="s">
        <v>88</v>
      </c>
    </row>
    <row r="207" spans="1:22" ht="17.100000000000001" customHeight="1">
      <c r="A207" s="180" t="str">
        <f>IF(OR(A206+1&gt;'INFORMATION INPUT'!$B$16,A206=""),"",A206+1)</f>
        <v/>
      </c>
      <c r="B207" s="65"/>
      <c r="C207" s="66"/>
      <c r="D207" s="66"/>
      <c r="E207" s="67"/>
      <c r="F207" s="66"/>
      <c r="G207" s="68"/>
      <c r="H207" s="68"/>
      <c r="I207" s="68"/>
      <c r="J207" s="68"/>
      <c r="K207" s="68"/>
      <c r="L207" s="68"/>
      <c r="M207" s="68"/>
      <c r="N207" s="68"/>
      <c r="O207" s="68"/>
      <c r="P207" s="66"/>
      <c r="Q207" s="68"/>
      <c r="R207" s="69"/>
      <c r="S207" t="s">
        <v>29</v>
      </c>
      <c r="T207" t="s">
        <v>61</v>
      </c>
      <c r="U207">
        <v>2.2000000000000002</v>
      </c>
      <c r="V207" t="s">
        <v>80</v>
      </c>
    </row>
    <row r="208" spans="1:22" ht="17.100000000000001" customHeight="1">
      <c r="A208" s="180" t="str">
        <f>IF(OR(A207+1&gt;'INFORMATION INPUT'!$B$16,A207=""),"",A207+1)</f>
        <v/>
      </c>
      <c r="B208" s="65"/>
      <c r="C208" s="66"/>
      <c r="D208" s="66"/>
      <c r="E208" s="67"/>
      <c r="F208" s="66"/>
      <c r="G208" s="68"/>
      <c r="H208" s="68"/>
      <c r="I208" s="68"/>
      <c r="J208" s="68"/>
      <c r="K208" s="68"/>
      <c r="L208" s="68"/>
      <c r="M208" s="68"/>
      <c r="N208" s="68"/>
      <c r="O208" s="68"/>
      <c r="P208" s="66"/>
      <c r="Q208" s="68"/>
      <c r="R208" s="69"/>
      <c r="S208" t="s">
        <v>30</v>
      </c>
      <c r="T208" t="s">
        <v>61</v>
      </c>
      <c r="U208">
        <v>10.8</v>
      </c>
      <c r="V208" t="s">
        <v>80</v>
      </c>
    </row>
    <row r="209" spans="1:22" ht="17.100000000000001" customHeight="1">
      <c r="A209" s="180" t="str">
        <f>IF(OR(A208+1&gt;'INFORMATION INPUT'!$B$16,A208=""),"",A208+1)</f>
        <v/>
      </c>
      <c r="B209" s="65"/>
      <c r="C209" s="66"/>
      <c r="D209" s="66"/>
      <c r="E209" s="67"/>
      <c r="F209" s="66"/>
      <c r="G209" s="68"/>
      <c r="H209" s="68"/>
      <c r="I209" s="68"/>
      <c r="J209" s="68"/>
      <c r="K209" s="68"/>
      <c r="L209" s="68"/>
      <c r="M209" s="68"/>
      <c r="N209" s="68"/>
      <c r="O209" s="68"/>
      <c r="P209" s="66"/>
      <c r="Q209" s="68"/>
      <c r="R209" s="69"/>
      <c r="S209" t="s">
        <v>31</v>
      </c>
      <c r="T209" t="s">
        <v>61</v>
      </c>
      <c r="U209">
        <v>2.2000000000000002</v>
      </c>
      <c r="V209" t="s">
        <v>80</v>
      </c>
    </row>
    <row r="210" spans="1:22" ht="17.100000000000001" customHeight="1">
      <c r="A210" s="180" t="str">
        <f>IF(OR(A209+1&gt;'INFORMATION INPUT'!$B$16,A209=""),"",A209+1)</f>
        <v/>
      </c>
      <c r="B210" s="65"/>
      <c r="C210" s="66"/>
      <c r="D210" s="66"/>
      <c r="E210" s="67"/>
      <c r="F210" s="66"/>
      <c r="G210" s="68"/>
      <c r="H210" s="68"/>
      <c r="I210" s="68"/>
      <c r="J210" s="68"/>
      <c r="K210" s="68"/>
      <c r="L210" s="68"/>
      <c r="M210" s="68"/>
      <c r="N210" s="68"/>
      <c r="O210" s="68"/>
      <c r="P210" s="66"/>
      <c r="Q210" s="68"/>
      <c r="R210" s="69"/>
      <c r="S210" t="s">
        <v>32</v>
      </c>
      <c r="T210" t="s">
        <v>61</v>
      </c>
      <c r="U210">
        <v>6.5</v>
      </c>
      <c r="V210" t="s">
        <v>88</v>
      </c>
    </row>
    <row r="211" spans="1:22" ht="17.100000000000001" customHeight="1">
      <c r="A211" s="180" t="str">
        <f>IF(OR(A210+1&gt;'INFORMATION INPUT'!$B$16,A210=""),"",A210+1)</f>
        <v/>
      </c>
      <c r="B211" s="65"/>
      <c r="C211" s="66"/>
      <c r="D211" s="66"/>
      <c r="E211" s="67"/>
      <c r="F211" s="66"/>
      <c r="G211" s="68"/>
      <c r="H211" s="68"/>
      <c r="I211" s="68"/>
      <c r="J211" s="68"/>
      <c r="K211" s="68"/>
      <c r="L211" s="68"/>
      <c r="M211" s="68"/>
      <c r="N211" s="68"/>
      <c r="O211" s="68"/>
      <c r="P211" s="66"/>
      <c r="Q211" s="68"/>
      <c r="R211" s="69"/>
      <c r="S211" t="s">
        <v>33</v>
      </c>
      <c r="T211" t="s">
        <v>61</v>
      </c>
      <c r="U211">
        <v>10.8</v>
      </c>
      <c r="V211" t="s">
        <v>88</v>
      </c>
    </row>
    <row r="212" spans="1:22" ht="17.100000000000001" customHeight="1">
      <c r="A212" s="180" t="str">
        <f>IF(OR(A211+1&gt;'INFORMATION INPUT'!$B$16,A211=""),"",A211+1)</f>
        <v/>
      </c>
      <c r="B212" s="65"/>
      <c r="C212" s="66"/>
      <c r="D212" s="66"/>
      <c r="E212" s="67"/>
      <c r="F212" s="66"/>
      <c r="G212" s="68"/>
      <c r="H212" s="68"/>
      <c r="I212" s="68"/>
      <c r="J212" s="68"/>
      <c r="K212" s="68"/>
      <c r="L212" s="68"/>
      <c r="M212" s="68"/>
      <c r="N212" s="68"/>
      <c r="O212" s="68"/>
      <c r="P212" s="66"/>
      <c r="Q212" s="68"/>
      <c r="R212" s="69"/>
      <c r="S212" t="s">
        <v>34</v>
      </c>
      <c r="T212" t="s">
        <v>61</v>
      </c>
      <c r="U212">
        <v>2.2000000000000002</v>
      </c>
      <c r="V212" t="s">
        <v>88</v>
      </c>
    </row>
    <row r="213" spans="1:22" ht="17.100000000000001" customHeight="1">
      <c r="A213" s="180" t="str">
        <f>IF(OR(A212+1&gt;'INFORMATION INPUT'!$B$16,A212=""),"",A212+1)</f>
        <v/>
      </c>
      <c r="B213" s="65"/>
      <c r="C213" s="66"/>
      <c r="D213" s="66"/>
      <c r="E213" s="67"/>
      <c r="F213" s="66"/>
      <c r="G213" s="68"/>
      <c r="H213" s="68"/>
      <c r="I213" s="68"/>
      <c r="J213" s="68"/>
      <c r="K213" s="68"/>
      <c r="L213" s="68"/>
      <c r="M213" s="68"/>
      <c r="N213" s="68"/>
      <c r="O213" s="68"/>
      <c r="P213" s="66"/>
      <c r="Q213" s="68"/>
      <c r="R213" s="69"/>
      <c r="S213" t="s">
        <v>35</v>
      </c>
      <c r="T213" t="s">
        <v>61</v>
      </c>
      <c r="U213">
        <v>10.8</v>
      </c>
      <c r="V213" t="s">
        <v>88</v>
      </c>
    </row>
    <row r="214" spans="1:22" ht="17.100000000000001" customHeight="1">
      <c r="A214" s="180" t="str">
        <f>IF(OR(A213+1&gt;'INFORMATION INPUT'!$B$16,A213=""),"",A213+1)</f>
        <v/>
      </c>
      <c r="B214" s="65"/>
      <c r="C214" s="66"/>
      <c r="D214" s="66"/>
      <c r="E214" s="67"/>
      <c r="F214" s="66"/>
      <c r="G214" s="68"/>
      <c r="H214" s="68"/>
      <c r="I214" s="68"/>
      <c r="J214" s="68"/>
      <c r="K214" s="68"/>
      <c r="L214" s="68"/>
      <c r="M214" s="68"/>
      <c r="N214" s="68"/>
      <c r="O214" s="68"/>
      <c r="P214" s="66"/>
      <c r="Q214" s="68"/>
      <c r="R214" s="69"/>
      <c r="S214" t="s">
        <v>36</v>
      </c>
      <c r="T214" t="s">
        <v>61</v>
      </c>
      <c r="U214">
        <v>2.2000000000000002</v>
      </c>
      <c r="V214" t="s">
        <v>80</v>
      </c>
    </row>
    <row r="215" spans="1:22" ht="17.100000000000001" customHeight="1">
      <c r="A215" s="180" t="str">
        <f>IF(OR(A214+1&gt;'INFORMATION INPUT'!$B$16,A214=""),"",A214+1)</f>
        <v/>
      </c>
      <c r="B215" s="65"/>
      <c r="C215" s="66"/>
      <c r="D215" s="66"/>
      <c r="E215" s="67"/>
      <c r="F215" s="66"/>
      <c r="G215" s="68"/>
      <c r="H215" s="68"/>
      <c r="I215" s="68"/>
      <c r="J215" s="68"/>
      <c r="K215" s="68"/>
      <c r="L215" s="68"/>
      <c r="M215" s="68"/>
      <c r="N215" s="68"/>
      <c r="O215" s="68"/>
      <c r="P215" s="66"/>
      <c r="Q215" s="68"/>
      <c r="R215" s="69"/>
      <c r="S215" t="s">
        <v>37</v>
      </c>
      <c r="T215" t="s">
        <v>61</v>
      </c>
      <c r="U215">
        <v>10.8</v>
      </c>
      <c r="V215" t="s">
        <v>88</v>
      </c>
    </row>
    <row r="216" spans="1:22" ht="17.100000000000001" customHeight="1">
      <c r="A216" s="180" t="str">
        <f>IF(OR(A215+1&gt;'INFORMATION INPUT'!$B$16,A215=""),"",A215+1)</f>
        <v/>
      </c>
      <c r="B216" s="65"/>
      <c r="C216" s="66"/>
      <c r="D216" s="66"/>
      <c r="E216" s="67"/>
      <c r="F216" s="66"/>
      <c r="G216" s="68"/>
      <c r="H216" s="68"/>
      <c r="I216" s="68"/>
      <c r="J216" s="68"/>
      <c r="K216" s="68"/>
      <c r="L216" s="68"/>
      <c r="M216" s="68"/>
      <c r="N216" s="68"/>
      <c r="O216" s="68"/>
      <c r="P216" s="66"/>
      <c r="Q216" s="68"/>
      <c r="R216" s="69"/>
      <c r="S216" t="s">
        <v>38</v>
      </c>
      <c r="T216" t="s">
        <v>61</v>
      </c>
      <c r="U216">
        <v>2.2000000000000002</v>
      </c>
      <c r="V216" t="s">
        <v>80</v>
      </c>
    </row>
    <row r="217" spans="1:22" ht="17.100000000000001" customHeight="1">
      <c r="A217" s="180" t="str">
        <f>IF(OR(A216+1&gt;'INFORMATION INPUT'!$B$16,A216=""),"",A216+1)</f>
        <v/>
      </c>
      <c r="B217" s="65"/>
      <c r="C217" s="66"/>
      <c r="D217" s="66"/>
      <c r="E217" s="67"/>
      <c r="F217" s="66"/>
      <c r="G217" s="68"/>
      <c r="H217" s="68"/>
      <c r="I217" s="68"/>
      <c r="J217" s="68"/>
      <c r="K217" s="68"/>
      <c r="L217" s="68"/>
      <c r="M217" s="68"/>
      <c r="N217" s="68"/>
      <c r="O217" s="68"/>
      <c r="P217" s="66"/>
      <c r="Q217" s="68"/>
      <c r="R217" s="69"/>
      <c r="S217" t="s">
        <v>39</v>
      </c>
      <c r="T217" t="s">
        <v>61</v>
      </c>
      <c r="U217">
        <v>10.8</v>
      </c>
      <c r="V217" t="s">
        <v>88</v>
      </c>
    </row>
    <row r="218" spans="1:22" ht="17.100000000000001" customHeight="1">
      <c r="A218" s="180" t="str">
        <f>IF(OR(A217+1&gt;'INFORMATION INPUT'!$B$16,A217=""),"",A217+1)</f>
        <v/>
      </c>
      <c r="B218" s="65"/>
      <c r="C218" s="66"/>
      <c r="D218" s="66"/>
      <c r="E218" s="67"/>
      <c r="F218" s="66"/>
      <c r="G218" s="68"/>
      <c r="H218" s="68"/>
      <c r="I218" s="68"/>
      <c r="J218" s="68"/>
      <c r="K218" s="68"/>
      <c r="L218" s="68"/>
      <c r="M218" s="68"/>
      <c r="N218" s="68"/>
      <c r="O218" s="68"/>
      <c r="P218" s="66"/>
      <c r="Q218" s="68"/>
      <c r="R218" s="69"/>
      <c r="S218" t="s">
        <v>40</v>
      </c>
      <c r="T218" t="s">
        <v>61</v>
      </c>
      <c r="U218">
        <v>6.5</v>
      </c>
      <c r="V218" t="s">
        <v>80</v>
      </c>
    </row>
    <row r="219" spans="1:22" ht="17.100000000000001" customHeight="1">
      <c r="A219" s="180" t="str">
        <f>IF(OR(A218+1&gt;'INFORMATION INPUT'!$B$16,A218=""),"",A218+1)</f>
        <v/>
      </c>
      <c r="B219" s="65"/>
      <c r="C219" s="66"/>
      <c r="D219" s="66"/>
      <c r="E219" s="67"/>
      <c r="F219" s="66"/>
      <c r="G219" s="68"/>
      <c r="H219" s="68"/>
      <c r="I219" s="68"/>
      <c r="J219" s="68"/>
      <c r="K219" s="68"/>
      <c r="L219" s="68"/>
      <c r="M219" s="68"/>
      <c r="N219" s="68"/>
      <c r="O219" s="68"/>
      <c r="P219" s="66"/>
      <c r="Q219" s="68"/>
      <c r="R219" s="69"/>
      <c r="S219" t="s">
        <v>41</v>
      </c>
      <c r="T219" t="s">
        <v>61</v>
      </c>
      <c r="U219">
        <v>6.5</v>
      </c>
      <c r="V219" t="s">
        <v>88</v>
      </c>
    </row>
    <row r="220" spans="1:22" ht="17.100000000000001" customHeight="1">
      <c r="A220" s="180" t="str">
        <f>IF(OR(A219+1&gt;'INFORMATION INPUT'!$B$16,A219=""),"",A219+1)</f>
        <v/>
      </c>
      <c r="B220" s="65"/>
      <c r="C220" s="66"/>
      <c r="D220" s="66"/>
      <c r="E220" s="67"/>
      <c r="F220" s="66"/>
      <c r="G220" s="68"/>
      <c r="H220" s="68"/>
      <c r="I220" s="68"/>
      <c r="J220" s="68"/>
      <c r="K220" s="68"/>
      <c r="L220" s="68"/>
      <c r="M220" s="68"/>
      <c r="N220" s="68"/>
      <c r="O220" s="68"/>
      <c r="P220" s="66"/>
      <c r="Q220" s="68"/>
      <c r="R220" s="69"/>
      <c r="S220" t="s">
        <v>42</v>
      </c>
      <c r="T220" t="s">
        <v>61</v>
      </c>
      <c r="U220">
        <v>10.8</v>
      </c>
      <c r="V220" t="s">
        <v>88</v>
      </c>
    </row>
    <row r="221" spans="1:22" ht="17.100000000000001" customHeight="1">
      <c r="A221" s="180" t="str">
        <f>IF(OR(A220+1&gt;'INFORMATION INPUT'!$B$16,A220=""),"",A220+1)</f>
        <v/>
      </c>
      <c r="B221" s="65"/>
      <c r="C221" s="66"/>
      <c r="D221" s="66"/>
      <c r="E221" s="67"/>
      <c r="F221" s="66"/>
      <c r="G221" s="68"/>
      <c r="H221" s="68"/>
      <c r="I221" s="68"/>
      <c r="J221" s="68"/>
      <c r="K221" s="68"/>
      <c r="L221" s="68"/>
      <c r="M221" s="68"/>
      <c r="N221" s="68"/>
      <c r="O221" s="68"/>
      <c r="P221" s="66"/>
      <c r="Q221" s="68"/>
      <c r="R221" s="69"/>
      <c r="S221" t="s">
        <v>43</v>
      </c>
      <c r="T221" t="s">
        <v>61</v>
      </c>
      <c r="U221">
        <v>2.2000000000000002</v>
      </c>
      <c r="V221" t="s">
        <v>88</v>
      </c>
    </row>
    <row r="222" spans="1:22" ht="17.100000000000001" customHeight="1">
      <c r="A222" s="180" t="str">
        <f>IF(OR(A221+1&gt;'INFORMATION INPUT'!$B$16,A221=""),"",A221+1)</f>
        <v/>
      </c>
      <c r="B222" s="65"/>
      <c r="C222" s="66"/>
      <c r="D222" s="66"/>
      <c r="E222" s="67"/>
      <c r="F222" s="66"/>
      <c r="G222" s="68"/>
      <c r="H222" s="68"/>
      <c r="I222" s="68"/>
      <c r="J222" s="68"/>
      <c r="K222" s="68"/>
      <c r="L222" s="68"/>
      <c r="M222" s="68"/>
      <c r="N222" s="68"/>
      <c r="O222" s="68"/>
      <c r="P222" s="66"/>
      <c r="Q222" s="68"/>
      <c r="R222" s="69"/>
      <c r="S222" t="s">
        <v>44</v>
      </c>
      <c r="T222" t="s">
        <v>61</v>
      </c>
      <c r="U222">
        <v>10.8</v>
      </c>
      <c r="V222" t="s">
        <v>80</v>
      </c>
    </row>
    <row r="223" spans="1:22" ht="17.100000000000001" customHeight="1">
      <c r="A223" s="64" t="str">
        <f>IF(OR(A222+1&gt;'INFORMATION INPUT'!$B$16,A222=""),"",A222+1)</f>
        <v/>
      </c>
      <c r="B223" s="65"/>
      <c r="C223" s="66"/>
      <c r="D223" s="66"/>
      <c r="E223" s="67"/>
      <c r="F223" s="66"/>
      <c r="G223" s="68"/>
      <c r="H223" s="68"/>
      <c r="I223" s="68"/>
      <c r="J223" s="68"/>
      <c r="K223" s="68"/>
      <c r="L223" s="68"/>
      <c r="M223" s="68"/>
      <c r="N223" s="68"/>
      <c r="O223" s="68"/>
      <c r="P223" s="66"/>
      <c r="Q223" s="68" t="s">
        <v>249</v>
      </c>
      <c r="R223" s="69"/>
    </row>
    <row r="224" spans="1:22" ht="17.100000000000001" customHeight="1">
      <c r="A224" s="64" t="str">
        <f>IF(OR(A223+1&gt;'INFORMATION INPUT'!$B$16,A223=""),"",A223+1)</f>
        <v/>
      </c>
      <c r="B224" s="65"/>
      <c r="C224" s="66"/>
      <c r="D224" s="66"/>
      <c r="E224" s="67"/>
      <c r="F224" s="66"/>
      <c r="G224" s="68"/>
      <c r="H224" s="68"/>
      <c r="I224" s="68"/>
      <c r="J224" s="68"/>
      <c r="K224" s="68"/>
      <c r="L224" s="68"/>
      <c r="M224" s="68"/>
      <c r="N224" s="68"/>
      <c r="O224" s="68"/>
      <c r="P224" s="66"/>
      <c r="Q224" s="68" t="s">
        <v>249</v>
      </c>
      <c r="R224" s="69"/>
    </row>
    <row r="225" spans="1:18">
      <c r="A225" s="64" t="str">
        <f>IF(OR(A224+1&gt;'INFORMATION INPUT'!$B$16,A224=""),"",A224+1)</f>
        <v/>
      </c>
      <c r="B225" s="65"/>
      <c r="C225" s="66"/>
      <c r="D225" s="66"/>
      <c r="E225" s="67"/>
      <c r="F225" s="66"/>
      <c r="G225" s="68"/>
      <c r="H225" s="68"/>
      <c r="I225" s="68"/>
      <c r="J225" s="68"/>
      <c r="K225" s="68"/>
      <c r="L225" s="68"/>
      <c r="M225" s="68"/>
      <c r="N225" s="68"/>
      <c r="O225" s="68"/>
      <c r="P225" s="66"/>
      <c r="Q225" s="68" t="s">
        <v>249</v>
      </c>
      <c r="R225" s="69"/>
    </row>
    <row r="226" spans="1:18">
      <c r="A226" s="64" t="str">
        <f>IF(OR(A225+1&gt;'INFORMATION INPUT'!$B$16,A225=""),"",A225+1)</f>
        <v/>
      </c>
      <c r="B226" s="65"/>
      <c r="C226" s="66"/>
      <c r="D226" s="66"/>
      <c r="E226" s="67"/>
      <c r="F226" s="66"/>
      <c r="G226" s="68"/>
      <c r="H226" s="68"/>
      <c r="I226" s="68"/>
      <c r="J226" s="68"/>
      <c r="K226" s="68"/>
      <c r="L226" s="68"/>
      <c r="M226" s="68"/>
      <c r="N226" s="68"/>
      <c r="O226" s="68"/>
      <c r="P226" s="66"/>
      <c r="Q226" s="68" t="s">
        <v>249</v>
      </c>
      <c r="R226" s="69"/>
    </row>
    <row r="227" spans="1:18">
      <c r="A227" s="64" t="str">
        <f>IF(OR(A226+1&gt;'INFORMATION INPUT'!$B$16,A226=""),"",A226+1)</f>
        <v/>
      </c>
      <c r="B227" s="65"/>
      <c r="C227" s="66"/>
      <c r="D227" s="66"/>
      <c r="E227" s="67"/>
      <c r="F227" s="66"/>
      <c r="G227" s="68"/>
      <c r="H227" s="68"/>
      <c r="I227" s="68"/>
      <c r="J227" s="68"/>
      <c r="K227" s="68"/>
      <c r="L227" s="68"/>
      <c r="M227" s="68"/>
      <c r="N227" s="68"/>
      <c r="O227" s="68"/>
      <c r="P227" s="66"/>
      <c r="Q227" s="68" t="s">
        <v>249</v>
      </c>
      <c r="R227" s="69"/>
    </row>
  </sheetData>
  <mergeCells count="2">
    <mergeCell ref="G2:O2"/>
    <mergeCell ref="A1:G1"/>
  </mergeCells>
  <phoneticPr fontId="0" type="noConversion"/>
  <pageMargins left="0.33300000000000002" right="0.66700000000000004" top="0.25" bottom="0.75" header="0.5" footer="0.5"/>
  <pageSetup scale="70"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F229"/>
  <sheetViews>
    <sheetView view="pageBreakPreview" zoomScale="65" zoomScaleNormal="100" zoomScaleSheetLayoutView="65" workbookViewId="0">
      <pane xSplit="7" ySplit="2" topLeftCell="H3" activePane="bottomRight" state="frozen"/>
      <selection sqref="A1:G1"/>
      <selection pane="topRight" sqref="A1:G1"/>
      <selection pane="bottomLeft" sqref="A1:G1"/>
      <selection pane="bottomRight" activeCell="V3" sqref="V3"/>
    </sheetView>
  </sheetViews>
  <sheetFormatPr defaultRowHeight="12.75"/>
  <cols>
    <col min="1" max="1" width="10.85546875" customWidth="1"/>
    <col min="2" max="2" width="14.42578125" customWidth="1"/>
    <col min="3" max="3" width="10.5703125" customWidth="1"/>
    <col min="4" max="4" width="14" customWidth="1"/>
    <col min="5" max="5" width="7" customWidth="1"/>
    <col min="6" max="6" width="7.140625" customWidth="1"/>
    <col min="7" max="7" width="6.140625" customWidth="1"/>
    <col min="8" max="8" width="7.28515625" customWidth="1"/>
    <col min="9" max="10" width="7.5703125" customWidth="1"/>
    <col min="11" max="11" width="7.28515625" customWidth="1"/>
    <col min="12" max="14" width="7.5703125" customWidth="1"/>
    <col min="15" max="16" width="7.28515625" customWidth="1"/>
    <col min="17" max="17" width="9.28515625" customWidth="1"/>
    <col min="18" max="18" width="8.42578125" customWidth="1"/>
    <col min="19" max="19" width="8" customWidth="1"/>
    <col min="20" max="20" width="9.85546875" customWidth="1"/>
    <col min="21" max="22" width="11.5703125" customWidth="1"/>
    <col min="23" max="23" width="17.5703125" hidden="1" customWidth="1"/>
    <col min="24" max="24" width="14.42578125" hidden="1" customWidth="1"/>
    <col min="25" max="26" width="21.5703125" hidden="1" customWidth="1"/>
    <col min="27" max="27" width="23.85546875" hidden="1" customWidth="1"/>
    <col min="28" max="31" width="11.5703125" hidden="1" customWidth="1"/>
    <col min="32" max="32" width="24.140625" hidden="1" customWidth="1"/>
    <col min="33" max="33" width="16.85546875" hidden="1" customWidth="1"/>
    <col min="34" max="34" width="9.140625" hidden="1" customWidth="1"/>
    <col min="35" max="35" width="9.85546875" hidden="1" customWidth="1"/>
    <col min="36" max="38" width="9.140625" hidden="1" customWidth="1"/>
    <col min="39" max="39" width="9.85546875" hidden="1" customWidth="1"/>
    <col min="40" max="41" width="8.85546875" hidden="1" customWidth="1"/>
    <col min="42" max="44" width="0" hidden="1" customWidth="1"/>
  </cols>
  <sheetData>
    <row r="1" spans="1:162" ht="18">
      <c r="A1" s="184"/>
      <c r="B1" s="73" t="s">
        <v>78</v>
      </c>
      <c r="C1" s="74" t="s">
        <v>101</v>
      </c>
      <c r="D1" s="75"/>
      <c r="E1" s="75"/>
      <c r="F1" s="74" t="s">
        <v>102</v>
      </c>
      <c r="G1" s="74" t="s">
        <v>80</v>
      </c>
      <c r="H1" s="194" t="s">
        <v>432</v>
      </c>
      <c r="I1" s="195"/>
      <c r="J1" s="195"/>
      <c r="K1" s="195"/>
      <c r="L1" s="195"/>
      <c r="M1" s="195"/>
      <c r="N1" s="195"/>
      <c r="O1" s="195"/>
      <c r="P1" s="196"/>
      <c r="Q1" s="76" t="s">
        <v>103</v>
      </c>
      <c r="R1" s="77" t="s">
        <v>104</v>
      </c>
      <c r="S1" s="78"/>
      <c r="T1" s="74" t="s">
        <v>82</v>
      </c>
      <c r="U1" s="79" t="s">
        <v>105</v>
      </c>
      <c r="V1" s="80" t="s">
        <v>106</v>
      </c>
      <c r="W1" s="81"/>
      <c r="X1" s="82"/>
      <c r="Y1" s="82"/>
      <c r="Z1" s="82"/>
      <c r="AA1" s="83"/>
      <c r="AB1" s="83"/>
      <c r="AC1" s="83"/>
      <c r="AD1" s="83"/>
      <c r="AE1" s="83"/>
      <c r="AF1" s="83"/>
      <c r="AG1" s="11"/>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row>
    <row r="2" spans="1:162" ht="18.75" thickBot="1">
      <c r="A2" s="84" t="s">
        <v>83</v>
      </c>
      <c r="B2" s="85" t="s">
        <v>84</v>
      </c>
      <c r="C2" s="85" t="s">
        <v>107</v>
      </c>
      <c r="D2" s="85" t="s">
        <v>85</v>
      </c>
      <c r="E2" s="85" t="s">
        <v>86</v>
      </c>
      <c r="F2" s="85" t="s">
        <v>87</v>
      </c>
      <c r="G2" s="85" t="s">
        <v>88</v>
      </c>
      <c r="H2" s="85" t="s">
        <v>89</v>
      </c>
      <c r="I2" s="85" t="s">
        <v>90</v>
      </c>
      <c r="J2" s="85" t="s">
        <v>91</v>
      </c>
      <c r="K2" s="85" t="s">
        <v>92</v>
      </c>
      <c r="L2" s="85" t="s">
        <v>93</v>
      </c>
      <c r="M2" s="85" t="s">
        <v>94</v>
      </c>
      <c r="N2" s="85" t="s">
        <v>95</v>
      </c>
      <c r="O2" s="85" t="s">
        <v>96</v>
      </c>
      <c r="P2" s="85" t="s">
        <v>97</v>
      </c>
      <c r="Q2" s="85" t="s">
        <v>107</v>
      </c>
      <c r="R2" s="86" t="s">
        <v>108</v>
      </c>
      <c r="S2" s="87" t="s">
        <v>98</v>
      </c>
      <c r="T2" s="85" t="s">
        <v>99</v>
      </c>
      <c r="U2" s="85" t="s">
        <v>109</v>
      </c>
      <c r="V2" s="88" t="s">
        <v>110</v>
      </c>
      <c r="W2" s="81" t="s">
        <v>111</v>
      </c>
      <c r="X2" s="82" t="s">
        <v>112</v>
      </c>
      <c r="Y2" s="82" t="s">
        <v>113</v>
      </c>
      <c r="Z2" s="82" t="s">
        <v>114</v>
      </c>
      <c r="AA2" s="83" t="s">
        <v>115</v>
      </c>
      <c r="AB2" s="193" t="s">
        <v>116</v>
      </c>
      <c r="AC2" s="193"/>
      <c r="AD2" s="193" t="s">
        <v>117</v>
      </c>
      <c r="AE2" s="193"/>
      <c r="AF2" s="89" t="s">
        <v>118</v>
      </c>
      <c r="AG2" s="11"/>
      <c r="AH2" s="90" t="s">
        <v>119</v>
      </c>
      <c r="AI2" s="90" t="s">
        <v>119</v>
      </c>
      <c r="AJ2" s="90" t="s">
        <v>119</v>
      </c>
      <c r="AK2" s="90" t="s">
        <v>119</v>
      </c>
      <c r="AL2" s="17" t="s">
        <v>119</v>
      </c>
      <c r="AM2" s="17" t="s">
        <v>119</v>
      </c>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row>
    <row r="3" spans="1:162" ht="21" thickTop="1">
      <c r="A3" s="91">
        <f>IF('THICKNESS INPUT'!A4="","",'THICKNESS INPUT'!A4)</f>
        <v>10001</v>
      </c>
      <c r="B3" s="92" t="str">
        <f>IF('THICKNESS INPUT'!B4="","",'THICKNESS INPUT'!B4)</f>
        <v/>
      </c>
      <c r="C3" s="93" t="str">
        <f>IF($H3="","",IF('INFORMATION INPUT'!$B$3="IN",FIXED('INFORMATION INPUT'!$B$4,2),FIXED('INFORMATION INPUT'!$B$4,0)))</f>
        <v/>
      </c>
      <c r="D3" s="93" t="str">
        <f>IF('THICKNESS INPUT'!C4="","",'THICKNESS INPUT'!C4)</f>
        <v/>
      </c>
      <c r="E3" s="93" t="str">
        <f>IF('THICKNESS INPUT'!D4="","",'THICKNESS INPUT'!D4)</f>
        <v/>
      </c>
      <c r="F3" s="94" t="str">
        <f>IF('THICKNESS INPUT'!E4="","",'THICKNESS INPUT'!E4)</f>
        <v/>
      </c>
      <c r="G3" s="93" t="str">
        <f>IF('THICKNESS INPUT'!F4="","",'THICKNESS INPUT'!F4)</f>
        <v/>
      </c>
      <c r="H3" s="93" t="str">
        <f>IF('THICKNESS INPUT'!G4="","",IF('INFORMATION INPUT'!$B$3="IN",FIXED('THICKNESS INPUT'!G4,2),ROUND('THICKNESS INPUT'!G4*25.4,0)))</f>
        <v/>
      </c>
      <c r="I3" s="93" t="str">
        <f>IF('THICKNESS INPUT'!H4="","",IF('INFORMATION INPUT'!$B$3="IN",FIXED('THICKNESS INPUT'!H4,2),ROUND('THICKNESS INPUT'!H4*25.4,0)))</f>
        <v/>
      </c>
      <c r="J3" s="93" t="str">
        <f>IF('THICKNESS INPUT'!I4="","",IF('INFORMATION INPUT'!$B$3="IN",FIXED('THICKNESS INPUT'!I4,2),ROUND('THICKNESS INPUT'!I4*25.4,0)))</f>
        <v/>
      </c>
      <c r="K3" s="93" t="str">
        <f>IF('THICKNESS INPUT'!J4="","",IF('INFORMATION INPUT'!$B$3="IN",FIXED('THICKNESS INPUT'!J4,2),ROUND('THICKNESS INPUT'!J4*25.4,0)))</f>
        <v/>
      </c>
      <c r="L3" s="93" t="str">
        <f>IF('THICKNESS INPUT'!K4="","",IF('INFORMATION INPUT'!$B$3="IN",FIXED('THICKNESS INPUT'!K4,2),ROUND('THICKNESS INPUT'!K4*25.4,0)))</f>
        <v/>
      </c>
      <c r="M3" s="93" t="str">
        <f>IF('THICKNESS INPUT'!L4="","",IF('INFORMATION INPUT'!$B$3="IN",FIXED('THICKNESS INPUT'!L4,2),ROUND('THICKNESS INPUT'!L4*25.4,0)))</f>
        <v/>
      </c>
      <c r="N3" s="93" t="str">
        <f>IF('THICKNESS INPUT'!M4="","",IF('INFORMATION INPUT'!$B$3="IN",FIXED('THICKNESS INPUT'!M4,2),ROUND('THICKNESS INPUT'!M4*25.4,0)))</f>
        <v/>
      </c>
      <c r="O3" s="93" t="str">
        <f>IF('THICKNESS INPUT'!N4="","",IF('INFORMATION INPUT'!$B$3="IN",FIXED('THICKNESS INPUT'!N4,2),ROUND('THICKNESS INPUT'!N4*25.4,0)))</f>
        <v/>
      </c>
      <c r="P3" s="93" t="str">
        <f>IF('THICKNESS INPUT'!O4="","",IF('INFORMATION INPUT'!$B$3="IN",FIXED('THICKNESS INPUT'!O4,2),ROUND('THICKNESS INPUT'!O4*25.4,0)))</f>
        <v/>
      </c>
      <c r="Q3" s="91" t="str">
        <f>IF(H3="","",IF('INFORMATION INPUT'!$B$3="IN",(FIXED(MROUND(AVERAGE('THICKNESS INPUT'!G4:O4),0.05),2)),MROUND(AVERAGE(H3:P3),1)))</f>
        <v/>
      </c>
      <c r="R3" s="93" t="str">
        <f>IF(AO3=""," ",IF((AO3)&lt;=(+W3),"N","Y"))</f>
        <v xml:space="preserve"> </v>
      </c>
      <c r="S3" s="95" t="str">
        <f>IF('THICKNESS INPUT'!P4="","",'THICKNESS INPUT'!P4)</f>
        <v/>
      </c>
      <c r="T3" s="93" t="str">
        <f>IF('THICKNESS INPUT'!Q4="","",IF('INFORMATION INPUT'!$B$3="IN",FIXED(MROUND('THICKNESS INPUT'!Q4,0.05),2),ROUND('THICKNESS INPUT'!Q4*25.4,0)))</f>
        <v/>
      </c>
      <c r="U3" s="96" t="str">
        <f t="shared" ref="U3:U66" si="0">IF(+Y3=""," ",IF((+Y3)=1,"Y",""))</f>
        <v/>
      </c>
      <c r="V3" s="97"/>
      <c r="W3" s="98">
        <f>'INFORMATION INPUT'!$B$4-IF(+'INFORMATION INPUT'!$C$3="METRIC",25.4,1)</f>
        <v>7</v>
      </c>
      <c r="X3" s="98">
        <f t="shared" ref="X3:X66" si="1">IF(+R3="N",1,0)</f>
        <v>0</v>
      </c>
      <c r="Y3" s="98">
        <f>IF(MAXA($AO3)&gt;'INFORMATION INPUT'!$B$4,IF(($AO3&gt;=(3*'THICKNESS REPORT'!$E$27)+'INFORMATION INPUT'!$B$4),1,0),0)</f>
        <v>0</v>
      </c>
      <c r="Z3" s="98">
        <f t="shared" ref="Z3:Z66" si="2">IF(V3="X",1,0)</f>
        <v>0</v>
      </c>
      <c r="AA3" s="98" t="str">
        <f>IF(AND(Y3=1,V3="X"),"",AO3)</f>
        <v/>
      </c>
      <c r="AB3" s="98">
        <v>-10</v>
      </c>
      <c r="AC3" s="98">
        <v>80</v>
      </c>
      <c r="AD3" s="98">
        <v>-200</v>
      </c>
      <c r="AE3" s="98">
        <v>80</v>
      </c>
      <c r="AF3" s="98">
        <f t="shared" ref="AF3:AF66" si="3">IF(V3="x",1,0)</f>
        <v>0</v>
      </c>
      <c r="AG3" s="99" t="s">
        <v>120</v>
      </c>
      <c r="AH3" s="17">
        <f t="shared" ref="AH3:AH66" si="4">IF(A3="",0,1)</f>
        <v>1</v>
      </c>
      <c r="AI3" s="17">
        <f>AH3</f>
        <v>1</v>
      </c>
      <c r="AJ3" s="17">
        <f>MAX(AI3:AI177)</f>
        <v>9</v>
      </c>
      <c r="AK3" s="17">
        <v>1</v>
      </c>
      <c r="AL3" s="17">
        <v>1</v>
      </c>
      <c r="AM3" s="100">
        <f>VLOOKUP(AJ3,AK3:AL17,2)</f>
        <v>1</v>
      </c>
      <c r="AN3" s="17"/>
      <c r="AO3" s="17" t="str">
        <f>IF(Q3="","",VALUE(Q3))</f>
        <v/>
      </c>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row>
    <row r="4" spans="1:162" ht="20.25">
      <c r="A4" s="91">
        <f>IF('THICKNESS INPUT'!A5="","",'THICKNESS INPUT'!A5)</f>
        <v>10002</v>
      </c>
      <c r="B4" s="92" t="str">
        <f>IF('THICKNESS INPUT'!B5="","",'THICKNESS INPUT'!B5)</f>
        <v/>
      </c>
      <c r="C4" s="93" t="str">
        <f>IF($H4="","",IF('INFORMATION INPUT'!$B$3="IN",FIXED('INFORMATION INPUT'!$B$4,2),FIXED('INFORMATION INPUT'!$B$4,0)))</f>
        <v/>
      </c>
      <c r="D4" s="93" t="str">
        <f>IF('THICKNESS INPUT'!C5="","",'THICKNESS INPUT'!C5)</f>
        <v/>
      </c>
      <c r="E4" s="93" t="str">
        <f>IF('THICKNESS INPUT'!D5="","",'THICKNESS INPUT'!D5)</f>
        <v/>
      </c>
      <c r="F4" s="94" t="str">
        <f>IF('THICKNESS INPUT'!E5="","",'THICKNESS INPUT'!E5)</f>
        <v/>
      </c>
      <c r="G4" s="93" t="str">
        <f>IF('THICKNESS INPUT'!F5="","",'THICKNESS INPUT'!F5)</f>
        <v/>
      </c>
      <c r="H4" s="93" t="str">
        <f>IF('THICKNESS INPUT'!G5="","",IF('INFORMATION INPUT'!$B$3="IN",FIXED('THICKNESS INPUT'!G5,2),ROUND('THICKNESS INPUT'!G5*25.4,0)))</f>
        <v/>
      </c>
      <c r="I4" s="93" t="str">
        <f>IF('THICKNESS INPUT'!H5="","",IF('INFORMATION INPUT'!$B$3="IN",FIXED('THICKNESS INPUT'!H5,2),ROUND('THICKNESS INPUT'!H5*25.4,0)))</f>
        <v/>
      </c>
      <c r="J4" s="93" t="str">
        <f>IF('THICKNESS INPUT'!I5="","",IF('INFORMATION INPUT'!$B$3="IN",FIXED('THICKNESS INPUT'!I5,2),ROUND('THICKNESS INPUT'!I5*25.4,0)))</f>
        <v/>
      </c>
      <c r="K4" s="93" t="str">
        <f>IF('THICKNESS INPUT'!J5="","",IF('INFORMATION INPUT'!$B$3="IN",FIXED('THICKNESS INPUT'!J5,2),ROUND('THICKNESS INPUT'!J5*25.4,0)))</f>
        <v/>
      </c>
      <c r="L4" s="93" t="str">
        <f>IF('THICKNESS INPUT'!K5="","",IF('INFORMATION INPUT'!$B$3="IN",FIXED('THICKNESS INPUT'!K5,2),ROUND('THICKNESS INPUT'!K5*25.4,0)))</f>
        <v/>
      </c>
      <c r="M4" s="93" t="str">
        <f>IF('THICKNESS INPUT'!L5="","",IF('INFORMATION INPUT'!$B$3="IN",FIXED('THICKNESS INPUT'!L5,2),ROUND('THICKNESS INPUT'!L5*25.4,0)))</f>
        <v/>
      </c>
      <c r="N4" s="93" t="str">
        <f>IF('THICKNESS INPUT'!M5="","",IF('INFORMATION INPUT'!$B$3="IN",FIXED('THICKNESS INPUT'!M5,2),ROUND('THICKNESS INPUT'!M5*25.4,0)))</f>
        <v/>
      </c>
      <c r="O4" s="93" t="str">
        <f>IF('THICKNESS INPUT'!N5="","",IF('INFORMATION INPUT'!$B$3="IN",FIXED('THICKNESS INPUT'!N5,2),ROUND('THICKNESS INPUT'!N5*25.4,0)))</f>
        <v/>
      </c>
      <c r="P4" s="93" t="str">
        <f>IF('THICKNESS INPUT'!O5="","",IF('INFORMATION INPUT'!$B$3="IN",FIXED('THICKNESS INPUT'!O5,2),ROUND('THICKNESS INPUT'!O5*25.4,0)))</f>
        <v/>
      </c>
      <c r="Q4" s="91" t="str">
        <f>IF(H4="","",IF('INFORMATION INPUT'!$B$3="IN",(FIXED(MROUND(AVERAGE('THICKNESS INPUT'!G5:O5),0.05),2)),MROUND(AVERAGE(H4:P4),1)))</f>
        <v/>
      </c>
      <c r="R4" s="93" t="str">
        <f t="shared" ref="R4:R67" si="5">IF(AO4=""," ",IF((AO4)&lt;=(+W4),"N","Y"))</f>
        <v xml:space="preserve"> </v>
      </c>
      <c r="S4" s="93" t="str">
        <f>IF('THICKNESS INPUT'!P5="","",'THICKNESS INPUT'!P5)</f>
        <v/>
      </c>
      <c r="T4" s="93" t="str">
        <f>IF('THICKNESS INPUT'!Q5="","",IF('INFORMATION INPUT'!$B$3="IN",FIXED(MROUND('THICKNESS INPUT'!Q5,0.05),2),ROUND('THICKNESS INPUT'!Q5*25.4,0)))</f>
        <v/>
      </c>
      <c r="U4" s="93" t="str">
        <f t="shared" si="0"/>
        <v/>
      </c>
      <c r="V4" s="97"/>
      <c r="W4" s="98">
        <f>'INFORMATION INPUT'!$B$4-IF(+'INFORMATION INPUT'!$C$3="METRIC",25.4,1)</f>
        <v>7</v>
      </c>
      <c r="X4" s="98">
        <f t="shared" si="1"/>
        <v>0</v>
      </c>
      <c r="Y4" s="98">
        <f>IF(MAXA($AO4)&gt;'INFORMATION INPUT'!$B$4,IF(($AO4&gt;=(3*'THICKNESS REPORT'!$E$27)+'INFORMATION INPUT'!$B$4),1,0),0)</f>
        <v>0</v>
      </c>
      <c r="Z4" s="98">
        <f t="shared" si="2"/>
        <v>0</v>
      </c>
      <c r="AA4" s="98" t="str">
        <f t="shared" ref="AA4:AA67" si="6">IF(AND(Y4=1,V4="X"),"",AO4)</f>
        <v/>
      </c>
      <c r="AB4" s="98">
        <v>-1.1000000000000001</v>
      </c>
      <c r="AC4" s="98">
        <v>81</v>
      </c>
      <c r="AD4" s="98">
        <v>-27.94</v>
      </c>
      <c r="AE4" s="98">
        <v>81</v>
      </c>
      <c r="AF4" s="98">
        <f t="shared" si="3"/>
        <v>0</v>
      </c>
      <c r="AG4" s="99" t="s">
        <v>121</v>
      </c>
      <c r="AH4" s="17">
        <f t="shared" si="4"/>
        <v>1</v>
      </c>
      <c r="AI4" s="17">
        <f t="shared" ref="AI4:AI67" si="7">AI3+AH4</f>
        <v>2</v>
      </c>
      <c r="AJ4" s="17"/>
      <c r="AK4" s="17">
        <v>36</v>
      </c>
      <c r="AL4" s="17">
        <v>2</v>
      </c>
      <c r="AM4" s="17"/>
      <c r="AN4" s="17"/>
      <c r="AO4" s="17" t="str">
        <f t="shared" ref="AO4:AO67" si="8">IF(Q4="","",VALUE(Q4))</f>
        <v/>
      </c>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row>
    <row r="5" spans="1:162" ht="20.25">
      <c r="A5" s="91">
        <f>IF('THICKNESS INPUT'!A6="","",'THICKNESS INPUT'!A6)</f>
        <v>10003</v>
      </c>
      <c r="B5" s="92" t="str">
        <f>IF('THICKNESS INPUT'!B6="","",'THICKNESS INPUT'!B6)</f>
        <v/>
      </c>
      <c r="C5" s="93" t="str">
        <f>IF($H5="","",IF('INFORMATION INPUT'!$B$3="IN",FIXED('INFORMATION INPUT'!$B$4,2),FIXED('INFORMATION INPUT'!$B$4,0)))</f>
        <v/>
      </c>
      <c r="D5" s="93" t="str">
        <f>IF('THICKNESS INPUT'!C6="","",'THICKNESS INPUT'!C6)</f>
        <v/>
      </c>
      <c r="E5" s="93" t="str">
        <f>IF('THICKNESS INPUT'!D6="","",'THICKNESS INPUT'!D6)</f>
        <v/>
      </c>
      <c r="F5" s="94" t="str">
        <f>IF('THICKNESS INPUT'!E6="","",'THICKNESS INPUT'!E6)</f>
        <v/>
      </c>
      <c r="G5" s="93" t="str">
        <f>IF('THICKNESS INPUT'!F6="","",'THICKNESS INPUT'!F6)</f>
        <v/>
      </c>
      <c r="H5" s="93" t="str">
        <f>IF('THICKNESS INPUT'!G6="","",IF('INFORMATION INPUT'!$B$3="IN",FIXED('THICKNESS INPUT'!G6,2),ROUND('THICKNESS INPUT'!G6*25.4,0)))</f>
        <v/>
      </c>
      <c r="I5" s="93" t="str">
        <f>IF('THICKNESS INPUT'!H6="","",IF('INFORMATION INPUT'!$B$3="IN",FIXED('THICKNESS INPUT'!H6,2),ROUND('THICKNESS INPUT'!H6*25.4,0)))</f>
        <v/>
      </c>
      <c r="J5" s="93" t="str">
        <f>IF('THICKNESS INPUT'!I6="","",IF('INFORMATION INPUT'!$B$3="IN",FIXED('THICKNESS INPUT'!I6,2),ROUND('THICKNESS INPUT'!I6*25.4,0)))</f>
        <v/>
      </c>
      <c r="K5" s="93" t="str">
        <f>IF('THICKNESS INPUT'!J6="","",IF('INFORMATION INPUT'!$B$3="IN",FIXED('THICKNESS INPUT'!J6,2),ROUND('THICKNESS INPUT'!J6*25.4,0)))</f>
        <v/>
      </c>
      <c r="L5" s="93" t="str">
        <f>IF('THICKNESS INPUT'!K6="","",IF('INFORMATION INPUT'!$B$3="IN",FIXED('THICKNESS INPUT'!K6,2),ROUND('THICKNESS INPUT'!K6*25.4,0)))</f>
        <v/>
      </c>
      <c r="M5" s="93" t="str">
        <f>IF('THICKNESS INPUT'!L6="","",IF('INFORMATION INPUT'!$B$3="IN",FIXED('THICKNESS INPUT'!L6,2),ROUND('THICKNESS INPUT'!L6*25.4,0)))</f>
        <v/>
      </c>
      <c r="N5" s="93" t="str">
        <f>IF('THICKNESS INPUT'!M6="","",IF('INFORMATION INPUT'!$B$3="IN",FIXED('THICKNESS INPUT'!M6,2),ROUND('THICKNESS INPUT'!M6*25.4,0)))</f>
        <v/>
      </c>
      <c r="O5" s="93" t="str">
        <f>IF('THICKNESS INPUT'!N6="","",IF('INFORMATION INPUT'!$B$3="IN",FIXED('THICKNESS INPUT'!N6,2),ROUND('THICKNESS INPUT'!N6*25.4,0)))</f>
        <v/>
      </c>
      <c r="P5" s="93" t="str">
        <f>IF('THICKNESS INPUT'!O6="","",IF('INFORMATION INPUT'!$B$3="IN",FIXED('THICKNESS INPUT'!O6,2),ROUND('THICKNESS INPUT'!O6*25.4,0)))</f>
        <v/>
      </c>
      <c r="Q5" s="91" t="str">
        <f>IF(H5="","",IF('INFORMATION INPUT'!$B$3="IN",(FIXED(MROUND(AVERAGE('THICKNESS INPUT'!G6:O6),0.05),2)),MROUND(AVERAGE(H5:P5),1)))</f>
        <v/>
      </c>
      <c r="R5" s="93" t="str">
        <f t="shared" si="5"/>
        <v xml:space="preserve"> </v>
      </c>
      <c r="S5" s="93" t="str">
        <f>IF('THICKNESS INPUT'!P6="","",'THICKNESS INPUT'!P6)</f>
        <v/>
      </c>
      <c r="T5" s="93" t="str">
        <f>IF('THICKNESS INPUT'!Q6="","",IF('INFORMATION INPUT'!$B$3="IN",FIXED(MROUND('THICKNESS INPUT'!Q6,0.05),2),ROUND('THICKNESS INPUT'!Q6*25.4,0)))</f>
        <v/>
      </c>
      <c r="U5" s="93" t="str">
        <f t="shared" si="0"/>
        <v/>
      </c>
      <c r="V5" s="97"/>
      <c r="W5" s="98">
        <f>'INFORMATION INPUT'!$B$4-IF(+'INFORMATION INPUT'!$C$3="METRIC",25.4,1)</f>
        <v>7</v>
      </c>
      <c r="X5" s="98">
        <f t="shared" si="1"/>
        <v>0</v>
      </c>
      <c r="Y5" s="98">
        <f>IF(MAXA($AO5)&gt;'INFORMATION INPUT'!$B$4,IF(($AO5&gt;=(3*'THICKNESS REPORT'!$E$27)+'INFORMATION INPUT'!$B$4),1,0),0)</f>
        <v>0</v>
      </c>
      <c r="Z5" s="98">
        <f t="shared" si="2"/>
        <v>0</v>
      </c>
      <c r="AA5" s="98" t="str">
        <f t="shared" si="6"/>
        <v/>
      </c>
      <c r="AB5" s="98">
        <v>-1.05</v>
      </c>
      <c r="AC5" s="98">
        <v>82</v>
      </c>
      <c r="AD5" s="98">
        <v>-26.67</v>
      </c>
      <c r="AE5" s="98">
        <v>82</v>
      </c>
      <c r="AF5" s="98">
        <f t="shared" si="3"/>
        <v>0</v>
      </c>
      <c r="AG5" s="99" t="s">
        <v>122</v>
      </c>
      <c r="AH5" s="17">
        <f t="shared" si="4"/>
        <v>1</v>
      </c>
      <c r="AI5" s="17">
        <f t="shared" si="7"/>
        <v>3</v>
      </c>
      <c r="AJ5" s="17"/>
      <c r="AK5" s="17">
        <v>71</v>
      </c>
      <c r="AL5" s="17">
        <v>3</v>
      </c>
      <c r="AM5" s="17"/>
      <c r="AN5" s="17"/>
      <c r="AO5" s="17" t="str">
        <f t="shared" si="8"/>
        <v/>
      </c>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row>
    <row r="6" spans="1:162" ht="20.25">
      <c r="A6" s="91">
        <f>IF('THICKNESS INPUT'!A7="","",'THICKNESS INPUT'!A7)</f>
        <v>10004</v>
      </c>
      <c r="B6" s="92" t="str">
        <f>IF('THICKNESS INPUT'!B7="","",'THICKNESS INPUT'!B7)</f>
        <v/>
      </c>
      <c r="C6" s="93" t="str">
        <f>IF($H6="","",IF('INFORMATION INPUT'!$B$3="IN",FIXED('INFORMATION INPUT'!$B$4,2),FIXED('INFORMATION INPUT'!$B$4,0)))</f>
        <v/>
      </c>
      <c r="D6" s="93" t="str">
        <f>IF('THICKNESS INPUT'!C7="","",'THICKNESS INPUT'!C7)</f>
        <v/>
      </c>
      <c r="E6" s="93" t="str">
        <f>IF('THICKNESS INPUT'!D7="","",'THICKNESS INPUT'!D7)</f>
        <v/>
      </c>
      <c r="F6" s="94" t="str">
        <f>IF('THICKNESS INPUT'!E7="","",'THICKNESS INPUT'!E7)</f>
        <v/>
      </c>
      <c r="G6" s="93" t="str">
        <f>IF('THICKNESS INPUT'!F7="","",'THICKNESS INPUT'!F7)</f>
        <v/>
      </c>
      <c r="H6" s="93" t="str">
        <f>IF('THICKNESS INPUT'!G7="","",IF('INFORMATION INPUT'!$B$3="IN",FIXED('THICKNESS INPUT'!G7,2),ROUND('THICKNESS INPUT'!G7*25.4,0)))</f>
        <v/>
      </c>
      <c r="I6" s="93" t="str">
        <f>IF('THICKNESS INPUT'!H7="","",IF('INFORMATION INPUT'!$B$3="IN",FIXED('THICKNESS INPUT'!H7,2),ROUND('THICKNESS INPUT'!H7*25.4,0)))</f>
        <v/>
      </c>
      <c r="J6" s="93" t="str">
        <f>IF('THICKNESS INPUT'!I7="","",IF('INFORMATION INPUT'!$B$3="IN",FIXED('THICKNESS INPUT'!I7,2),ROUND('THICKNESS INPUT'!I7*25.4,0)))</f>
        <v/>
      </c>
      <c r="K6" s="93" t="str">
        <f>IF('THICKNESS INPUT'!J7="","",IF('INFORMATION INPUT'!$B$3="IN",FIXED('THICKNESS INPUT'!J7,2),ROUND('THICKNESS INPUT'!J7*25.4,0)))</f>
        <v/>
      </c>
      <c r="L6" s="93" t="str">
        <f>IF('THICKNESS INPUT'!K7="","",IF('INFORMATION INPUT'!$B$3="IN",FIXED('THICKNESS INPUT'!K7,2),ROUND('THICKNESS INPUT'!K7*25.4,0)))</f>
        <v/>
      </c>
      <c r="M6" s="93" t="str">
        <f>IF('THICKNESS INPUT'!L7="","",IF('INFORMATION INPUT'!$B$3="IN",FIXED('THICKNESS INPUT'!L7,2),ROUND('THICKNESS INPUT'!L7*25.4,0)))</f>
        <v/>
      </c>
      <c r="N6" s="93" t="str">
        <f>IF('THICKNESS INPUT'!M7="","",IF('INFORMATION INPUT'!$B$3="IN",FIXED('THICKNESS INPUT'!M7,2),ROUND('THICKNESS INPUT'!M7*25.4,0)))</f>
        <v/>
      </c>
      <c r="O6" s="93" t="str">
        <f>IF('THICKNESS INPUT'!N7="","",IF('INFORMATION INPUT'!$B$3="IN",FIXED('THICKNESS INPUT'!N7,2),ROUND('THICKNESS INPUT'!N7*25.4,0)))</f>
        <v/>
      </c>
      <c r="P6" s="93" t="str">
        <f>IF('THICKNESS INPUT'!O7="","",IF('INFORMATION INPUT'!$B$3="IN",FIXED('THICKNESS INPUT'!O7,2),ROUND('THICKNESS INPUT'!O7*25.4,0)))</f>
        <v/>
      </c>
      <c r="Q6" s="91" t="str">
        <f>IF(H6="","",IF('INFORMATION INPUT'!$B$3="IN",(FIXED(MROUND(AVERAGE('THICKNESS INPUT'!G7:O7),0.05),2)),MROUND(AVERAGE(H6:P6),1)))</f>
        <v/>
      </c>
      <c r="R6" s="93" t="str">
        <f t="shared" si="5"/>
        <v xml:space="preserve"> </v>
      </c>
      <c r="S6" s="93" t="str">
        <f>IF('THICKNESS INPUT'!P7="","",'THICKNESS INPUT'!P7)</f>
        <v/>
      </c>
      <c r="T6" s="93" t="str">
        <f>IF('THICKNESS INPUT'!Q7="","",IF('INFORMATION INPUT'!$B$3="IN",FIXED(MROUND('THICKNESS INPUT'!Q7,0.05),2),ROUND('THICKNESS INPUT'!Q7*25.4,0)))</f>
        <v/>
      </c>
      <c r="U6" s="93" t="str">
        <f t="shared" si="0"/>
        <v/>
      </c>
      <c r="V6" s="97"/>
      <c r="W6" s="98">
        <f>'INFORMATION INPUT'!$B$4-IF(+'INFORMATION INPUT'!$C$3="METRIC",25.4,1)</f>
        <v>7</v>
      </c>
      <c r="X6" s="98">
        <f t="shared" si="1"/>
        <v>0</v>
      </c>
      <c r="Y6" s="98">
        <f>IF(MAXA($AO6)&gt;'INFORMATION INPUT'!$B$4,IF(($AO6&gt;=(3*'THICKNESS REPORT'!$E$27)+'INFORMATION INPUT'!$B$4),1,0),0)</f>
        <v>0</v>
      </c>
      <c r="Z6" s="98">
        <f t="shared" si="2"/>
        <v>0</v>
      </c>
      <c r="AA6" s="98" t="str">
        <f t="shared" si="6"/>
        <v/>
      </c>
      <c r="AB6" s="98">
        <v>-1</v>
      </c>
      <c r="AC6" s="98">
        <v>83</v>
      </c>
      <c r="AD6" s="98">
        <v>-25.4</v>
      </c>
      <c r="AE6" s="98">
        <v>83</v>
      </c>
      <c r="AF6" s="98">
        <f t="shared" si="3"/>
        <v>0</v>
      </c>
      <c r="AG6" s="99" t="s">
        <v>106</v>
      </c>
      <c r="AH6" s="17">
        <f t="shared" si="4"/>
        <v>1</v>
      </c>
      <c r="AI6" s="17">
        <f t="shared" si="7"/>
        <v>4</v>
      </c>
      <c r="AJ6" s="17"/>
      <c r="AK6" s="17">
        <v>106</v>
      </c>
      <c r="AL6" s="17">
        <v>4</v>
      </c>
      <c r="AM6" s="17"/>
      <c r="AN6" s="17"/>
      <c r="AO6" s="17" t="str">
        <f t="shared" si="8"/>
        <v/>
      </c>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row>
    <row r="7" spans="1:162" ht="20.25">
      <c r="A7" s="91">
        <f>IF('THICKNESS INPUT'!A8="","",'THICKNESS INPUT'!A8)</f>
        <v>10005</v>
      </c>
      <c r="B7" s="92" t="str">
        <f>IF('THICKNESS INPUT'!B8="","",'THICKNESS INPUT'!B8)</f>
        <v/>
      </c>
      <c r="C7" s="93" t="str">
        <f>IF($H7="","",IF('INFORMATION INPUT'!$B$3="IN",FIXED('INFORMATION INPUT'!$B$4,2),FIXED('INFORMATION INPUT'!$B$4,0)))</f>
        <v/>
      </c>
      <c r="D7" s="93" t="str">
        <f>IF('THICKNESS INPUT'!C8="","",'THICKNESS INPUT'!C8)</f>
        <v/>
      </c>
      <c r="E7" s="93" t="str">
        <f>IF('THICKNESS INPUT'!D8="","",'THICKNESS INPUT'!D8)</f>
        <v/>
      </c>
      <c r="F7" s="94" t="str">
        <f>IF('THICKNESS INPUT'!E8="","",'THICKNESS INPUT'!E8)</f>
        <v/>
      </c>
      <c r="G7" s="93" t="str">
        <f>IF('THICKNESS INPUT'!F8="","",'THICKNESS INPUT'!F8)</f>
        <v/>
      </c>
      <c r="H7" s="93" t="str">
        <f>IF('THICKNESS INPUT'!G8="","",IF('INFORMATION INPUT'!$B$3="IN",FIXED('THICKNESS INPUT'!G8,2),ROUND('THICKNESS INPUT'!G8*25.4,0)))</f>
        <v/>
      </c>
      <c r="I7" s="93" t="str">
        <f>IF('THICKNESS INPUT'!H8="","",IF('INFORMATION INPUT'!$B$3="IN",FIXED('THICKNESS INPUT'!H8,2),ROUND('THICKNESS INPUT'!H8*25.4,0)))</f>
        <v/>
      </c>
      <c r="J7" s="93" t="str">
        <f>IF('THICKNESS INPUT'!I8="","",IF('INFORMATION INPUT'!$B$3="IN",FIXED('THICKNESS INPUT'!I8,2),ROUND('THICKNESS INPUT'!I8*25.4,0)))</f>
        <v/>
      </c>
      <c r="K7" s="93" t="str">
        <f>IF('THICKNESS INPUT'!J8="","",IF('INFORMATION INPUT'!$B$3="IN",FIXED('THICKNESS INPUT'!J8,2),ROUND('THICKNESS INPUT'!J8*25.4,0)))</f>
        <v/>
      </c>
      <c r="L7" s="93" t="str">
        <f>IF('THICKNESS INPUT'!K8="","",IF('INFORMATION INPUT'!$B$3="IN",FIXED('THICKNESS INPUT'!K8,2),ROUND('THICKNESS INPUT'!K8*25.4,0)))</f>
        <v/>
      </c>
      <c r="M7" s="93" t="str">
        <f>IF('THICKNESS INPUT'!L8="","",IF('INFORMATION INPUT'!$B$3="IN",FIXED('THICKNESS INPUT'!L8,2),ROUND('THICKNESS INPUT'!L8*25.4,0)))</f>
        <v/>
      </c>
      <c r="N7" s="93" t="str">
        <f>IF('THICKNESS INPUT'!M8="","",IF('INFORMATION INPUT'!$B$3="IN",FIXED('THICKNESS INPUT'!M8,2),ROUND('THICKNESS INPUT'!M8*25.4,0)))</f>
        <v/>
      </c>
      <c r="O7" s="93" t="str">
        <f>IF('THICKNESS INPUT'!N8="","",IF('INFORMATION INPUT'!$B$3="IN",FIXED('THICKNESS INPUT'!N8,2),ROUND('THICKNESS INPUT'!N8*25.4,0)))</f>
        <v/>
      </c>
      <c r="P7" s="93" t="str">
        <f>IF('THICKNESS INPUT'!O8="","",IF('INFORMATION INPUT'!$B$3="IN",FIXED('THICKNESS INPUT'!O8,2),ROUND('THICKNESS INPUT'!O8*25.4,0)))</f>
        <v/>
      </c>
      <c r="Q7" s="91" t="str">
        <f>IF(H7="","",IF('INFORMATION INPUT'!$B$3="IN",(FIXED(MROUND(AVERAGE('THICKNESS INPUT'!G8:O8),0.05),2)),MROUND(AVERAGE(H7:P7),1)))</f>
        <v/>
      </c>
      <c r="R7" s="93" t="str">
        <f t="shared" si="5"/>
        <v xml:space="preserve"> </v>
      </c>
      <c r="S7" s="93" t="str">
        <f>IF('THICKNESS INPUT'!P8="","",'THICKNESS INPUT'!P8)</f>
        <v/>
      </c>
      <c r="T7" s="93" t="str">
        <f>IF('THICKNESS INPUT'!Q8="","",IF('INFORMATION INPUT'!$B$3="IN",FIXED(MROUND('THICKNESS INPUT'!Q8,0.05),2),ROUND('THICKNESS INPUT'!Q8*25.4,0)))</f>
        <v/>
      </c>
      <c r="U7" s="93" t="str">
        <f t="shared" si="0"/>
        <v/>
      </c>
      <c r="V7" s="97"/>
      <c r="W7" s="98">
        <f>'INFORMATION INPUT'!$B$4-IF(+'INFORMATION INPUT'!$C$3="METRIC",25.4,1)</f>
        <v>7</v>
      </c>
      <c r="X7" s="98">
        <f t="shared" si="1"/>
        <v>0</v>
      </c>
      <c r="Y7" s="98">
        <f>IF(MAXA($AO7)&gt;'INFORMATION INPUT'!$B$4,IF(($AO7&gt;=(3*'THICKNESS REPORT'!$E$27)+'INFORMATION INPUT'!$B$4),1,0),0)</f>
        <v>0</v>
      </c>
      <c r="Z7" s="98">
        <f t="shared" si="2"/>
        <v>0</v>
      </c>
      <c r="AA7" s="98" t="str">
        <f t="shared" si="6"/>
        <v/>
      </c>
      <c r="AB7" s="98">
        <v>-0.95</v>
      </c>
      <c r="AC7" s="98">
        <v>84</v>
      </c>
      <c r="AD7" s="98">
        <v>-24.13</v>
      </c>
      <c r="AE7" s="98">
        <v>84</v>
      </c>
      <c r="AF7" s="98">
        <f t="shared" si="3"/>
        <v>0</v>
      </c>
      <c r="AG7" s="99" t="s">
        <v>110</v>
      </c>
      <c r="AH7" s="17">
        <f t="shared" si="4"/>
        <v>1</v>
      </c>
      <c r="AI7" s="17">
        <f t="shared" si="7"/>
        <v>5</v>
      </c>
      <c r="AJ7" s="17"/>
      <c r="AK7" s="17">
        <v>141</v>
      </c>
      <c r="AL7" s="17">
        <v>5</v>
      </c>
      <c r="AM7" s="17"/>
      <c r="AN7" s="17"/>
      <c r="AO7" s="17" t="str">
        <f t="shared" si="8"/>
        <v/>
      </c>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row>
    <row r="8" spans="1:162" ht="20.25">
      <c r="A8" s="91">
        <f>IF('THICKNESS INPUT'!A9="","",'THICKNESS INPUT'!A9)</f>
        <v>10006</v>
      </c>
      <c r="B8" s="92" t="str">
        <f>IF('THICKNESS INPUT'!B9="","",'THICKNESS INPUT'!B9)</f>
        <v/>
      </c>
      <c r="C8" s="93" t="str">
        <f>IF($H8="","",IF('INFORMATION INPUT'!$B$3="IN",FIXED('INFORMATION INPUT'!$B$4,2),FIXED('INFORMATION INPUT'!$B$4,0)))</f>
        <v/>
      </c>
      <c r="D8" s="93" t="str">
        <f>IF('THICKNESS INPUT'!C9="","",'THICKNESS INPUT'!C9)</f>
        <v/>
      </c>
      <c r="E8" s="93" t="str">
        <f>IF('THICKNESS INPUT'!D9="","",'THICKNESS INPUT'!D9)</f>
        <v/>
      </c>
      <c r="F8" s="94" t="str">
        <f>IF('THICKNESS INPUT'!E9="","",'THICKNESS INPUT'!E9)</f>
        <v/>
      </c>
      <c r="G8" s="93" t="str">
        <f>IF('THICKNESS INPUT'!F9="","",'THICKNESS INPUT'!F9)</f>
        <v/>
      </c>
      <c r="H8" s="93" t="str">
        <f>IF('THICKNESS INPUT'!G9="","",IF('INFORMATION INPUT'!$B$3="IN",FIXED('THICKNESS INPUT'!G9,2),ROUND('THICKNESS INPUT'!G9*25.4,0)))</f>
        <v/>
      </c>
      <c r="I8" s="93" t="str">
        <f>IF('THICKNESS INPUT'!H9="","",IF('INFORMATION INPUT'!$B$3="IN",FIXED('THICKNESS INPUT'!H9,2),ROUND('THICKNESS INPUT'!H9*25.4,0)))</f>
        <v/>
      </c>
      <c r="J8" s="93" t="str">
        <f>IF('THICKNESS INPUT'!I9="","",IF('INFORMATION INPUT'!$B$3="IN",FIXED('THICKNESS INPUT'!I9,2),ROUND('THICKNESS INPUT'!I9*25.4,0)))</f>
        <v/>
      </c>
      <c r="K8" s="93" t="str">
        <f>IF('THICKNESS INPUT'!J9="","",IF('INFORMATION INPUT'!$B$3="IN",FIXED('THICKNESS INPUT'!J9,2),ROUND('THICKNESS INPUT'!J9*25.4,0)))</f>
        <v/>
      </c>
      <c r="L8" s="93" t="str">
        <f>IF('THICKNESS INPUT'!K9="","",IF('INFORMATION INPUT'!$B$3="IN",FIXED('THICKNESS INPUT'!K9,2),ROUND('THICKNESS INPUT'!K9*25.4,0)))</f>
        <v/>
      </c>
      <c r="M8" s="93" t="str">
        <f>IF('THICKNESS INPUT'!L9="","",IF('INFORMATION INPUT'!$B$3="IN",FIXED('THICKNESS INPUT'!L9,2),ROUND('THICKNESS INPUT'!L9*25.4,0)))</f>
        <v/>
      </c>
      <c r="N8" s="93" t="str">
        <f>IF('THICKNESS INPUT'!M9="","",IF('INFORMATION INPUT'!$B$3="IN",FIXED('THICKNESS INPUT'!M9,2),ROUND('THICKNESS INPUT'!M9*25.4,0)))</f>
        <v/>
      </c>
      <c r="O8" s="93" t="str">
        <f>IF('THICKNESS INPUT'!N9="","",IF('INFORMATION INPUT'!$B$3="IN",FIXED('THICKNESS INPUT'!N9,2),ROUND('THICKNESS INPUT'!N9*25.4,0)))</f>
        <v/>
      </c>
      <c r="P8" s="93" t="str">
        <f>IF('THICKNESS INPUT'!O9="","",IF('INFORMATION INPUT'!$B$3="IN",FIXED('THICKNESS INPUT'!O9,2),ROUND('THICKNESS INPUT'!O9*25.4,0)))</f>
        <v/>
      </c>
      <c r="Q8" s="91" t="str">
        <f>IF(H8="","",IF('INFORMATION INPUT'!$B$3="IN",(FIXED(MROUND(AVERAGE('THICKNESS INPUT'!G9:O9),0.05),2)),MROUND(AVERAGE(H8:P8),1)))</f>
        <v/>
      </c>
      <c r="R8" s="93" t="str">
        <f t="shared" si="5"/>
        <v xml:space="preserve"> </v>
      </c>
      <c r="S8" s="93" t="str">
        <f>IF('THICKNESS INPUT'!P9="","",'THICKNESS INPUT'!P9)</f>
        <v/>
      </c>
      <c r="T8" s="93" t="str">
        <f>IF('THICKNESS INPUT'!Q9="","",IF('INFORMATION INPUT'!$B$3="IN",FIXED(MROUND('THICKNESS INPUT'!Q9,0.05),2),ROUND('THICKNESS INPUT'!Q9*25.4,0)))</f>
        <v/>
      </c>
      <c r="U8" s="93" t="str">
        <f t="shared" si="0"/>
        <v/>
      </c>
      <c r="V8" s="97"/>
      <c r="W8" s="98">
        <f>'INFORMATION INPUT'!$B$4-IF(+'INFORMATION INPUT'!$C$3="METRIC",25.4,1)</f>
        <v>7</v>
      </c>
      <c r="X8" s="98">
        <f t="shared" si="1"/>
        <v>0</v>
      </c>
      <c r="Y8" s="98">
        <f>IF(MAXA($AO8)&gt;'INFORMATION INPUT'!$B$4,IF(($AO8&gt;=(3*'THICKNESS REPORT'!$E$27)+'INFORMATION INPUT'!$B$4),1,0),0)</f>
        <v>0</v>
      </c>
      <c r="Z8" s="98">
        <f t="shared" si="2"/>
        <v>0</v>
      </c>
      <c r="AA8" s="98" t="str">
        <f t="shared" si="6"/>
        <v/>
      </c>
      <c r="AB8" s="98">
        <v>-0.9</v>
      </c>
      <c r="AC8" s="98">
        <v>85</v>
      </c>
      <c r="AD8" s="98">
        <v>-22.86</v>
      </c>
      <c r="AE8" s="98">
        <v>85</v>
      </c>
      <c r="AF8" s="98">
        <f t="shared" si="3"/>
        <v>0</v>
      </c>
      <c r="AG8" s="99" t="s">
        <v>123</v>
      </c>
      <c r="AH8" s="17">
        <f t="shared" si="4"/>
        <v>1</v>
      </c>
      <c r="AI8" s="17">
        <f t="shared" si="7"/>
        <v>6</v>
      </c>
      <c r="AJ8" s="17"/>
      <c r="AK8" s="17"/>
      <c r="AL8" s="17"/>
      <c r="AM8" s="17"/>
      <c r="AN8" s="17"/>
      <c r="AO8" s="17" t="str">
        <f t="shared" si="8"/>
        <v/>
      </c>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row>
    <row r="9" spans="1:162" ht="20.25">
      <c r="A9" s="91">
        <f>IF('THICKNESS INPUT'!A10="","",'THICKNESS INPUT'!A10)</f>
        <v>10007</v>
      </c>
      <c r="B9" s="92" t="str">
        <f>IF('THICKNESS INPUT'!B10="","",'THICKNESS INPUT'!B10)</f>
        <v/>
      </c>
      <c r="C9" s="93" t="str">
        <f>IF($H9="","",IF('INFORMATION INPUT'!$B$3="IN",FIXED('INFORMATION INPUT'!$B$4,2),FIXED('INFORMATION INPUT'!$B$4,0)))</f>
        <v/>
      </c>
      <c r="D9" s="93" t="str">
        <f>IF('THICKNESS INPUT'!C10="","",'THICKNESS INPUT'!C10)</f>
        <v/>
      </c>
      <c r="E9" s="93" t="str">
        <f>IF('THICKNESS INPUT'!D10="","",'THICKNESS INPUT'!D10)</f>
        <v/>
      </c>
      <c r="F9" s="94" t="str">
        <f>IF('THICKNESS INPUT'!E10="","",'THICKNESS INPUT'!E10)</f>
        <v/>
      </c>
      <c r="G9" s="93" t="str">
        <f>IF('THICKNESS INPUT'!F10="","",'THICKNESS INPUT'!F10)</f>
        <v/>
      </c>
      <c r="H9" s="93" t="str">
        <f>IF('THICKNESS INPUT'!G10="","",IF('INFORMATION INPUT'!$B$3="IN",FIXED('THICKNESS INPUT'!G10,2),ROUND('THICKNESS INPUT'!G10*25.4,0)))</f>
        <v/>
      </c>
      <c r="I9" s="93" t="str">
        <f>IF('THICKNESS INPUT'!H10="","",IF('INFORMATION INPUT'!$B$3="IN",FIXED('THICKNESS INPUT'!H10,2),ROUND('THICKNESS INPUT'!H10*25.4,0)))</f>
        <v/>
      </c>
      <c r="J9" s="93" t="str">
        <f>IF('THICKNESS INPUT'!I10="","",IF('INFORMATION INPUT'!$B$3="IN",FIXED('THICKNESS INPUT'!I10,2),ROUND('THICKNESS INPUT'!I10*25.4,0)))</f>
        <v/>
      </c>
      <c r="K9" s="93" t="str">
        <f>IF('THICKNESS INPUT'!J10="","",IF('INFORMATION INPUT'!$B$3="IN",FIXED('THICKNESS INPUT'!J10,2),ROUND('THICKNESS INPUT'!J10*25.4,0)))</f>
        <v/>
      </c>
      <c r="L9" s="93" t="str">
        <f>IF('THICKNESS INPUT'!K10="","",IF('INFORMATION INPUT'!$B$3="IN",FIXED('THICKNESS INPUT'!K10,2),ROUND('THICKNESS INPUT'!K10*25.4,0)))</f>
        <v/>
      </c>
      <c r="M9" s="93" t="str">
        <f>IF('THICKNESS INPUT'!L10="","",IF('INFORMATION INPUT'!$B$3="IN",FIXED('THICKNESS INPUT'!L10,2),ROUND('THICKNESS INPUT'!L10*25.4,0)))</f>
        <v/>
      </c>
      <c r="N9" s="93" t="str">
        <f>IF('THICKNESS INPUT'!M10="","",IF('INFORMATION INPUT'!$B$3="IN",FIXED('THICKNESS INPUT'!M10,2),ROUND('THICKNESS INPUT'!M10*25.4,0)))</f>
        <v/>
      </c>
      <c r="O9" s="93" t="str">
        <f>IF('THICKNESS INPUT'!N10="","",IF('INFORMATION INPUT'!$B$3="IN",FIXED('THICKNESS INPUT'!N10,2),ROUND('THICKNESS INPUT'!N10*25.4,0)))</f>
        <v/>
      </c>
      <c r="P9" s="93" t="str">
        <f>IF('THICKNESS INPUT'!O10="","",IF('INFORMATION INPUT'!$B$3="IN",FIXED('THICKNESS INPUT'!O10,2),ROUND('THICKNESS INPUT'!O10*25.4,0)))</f>
        <v/>
      </c>
      <c r="Q9" s="91" t="str">
        <f>IF(H9="","",IF('INFORMATION INPUT'!$B$3="IN",(FIXED(MROUND(AVERAGE('THICKNESS INPUT'!G10:O10),0.05),2)),MROUND(AVERAGE(H9:P9),1)))</f>
        <v/>
      </c>
      <c r="R9" s="93" t="str">
        <f t="shared" si="5"/>
        <v xml:space="preserve"> </v>
      </c>
      <c r="S9" s="93" t="str">
        <f>IF('THICKNESS INPUT'!P10="","",'THICKNESS INPUT'!P10)</f>
        <v/>
      </c>
      <c r="T9" s="93" t="str">
        <f>IF('THICKNESS INPUT'!Q10="","",IF('INFORMATION INPUT'!$B$3="IN",FIXED(MROUND('THICKNESS INPUT'!Q10,0.05),2),ROUND('THICKNESS INPUT'!Q10*25.4,0)))</f>
        <v/>
      </c>
      <c r="U9" s="93" t="str">
        <f t="shared" si="0"/>
        <v/>
      </c>
      <c r="V9" s="97"/>
      <c r="W9" s="98">
        <f>'INFORMATION INPUT'!$B$4-IF(+'INFORMATION INPUT'!$C$3="METRIC",25.4,1)</f>
        <v>7</v>
      </c>
      <c r="X9" s="98">
        <f t="shared" si="1"/>
        <v>0</v>
      </c>
      <c r="Y9" s="98">
        <f>IF(MAXA($AO9)&gt;'INFORMATION INPUT'!$B$4,IF(($AO9&gt;=(3*'THICKNESS REPORT'!$E$27)+'INFORMATION INPUT'!$B$4),1,0),0)</f>
        <v>0</v>
      </c>
      <c r="Z9" s="98">
        <f t="shared" si="2"/>
        <v>0</v>
      </c>
      <c r="AA9" s="98" t="str">
        <f t="shared" si="6"/>
        <v/>
      </c>
      <c r="AB9" s="98">
        <v>-0.85</v>
      </c>
      <c r="AC9" s="98">
        <v>86</v>
      </c>
      <c r="AD9" s="98">
        <v>-21.59</v>
      </c>
      <c r="AE9" s="98">
        <v>86</v>
      </c>
      <c r="AF9" s="98">
        <f t="shared" si="3"/>
        <v>0</v>
      </c>
      <c r="AG9" s="99" t="s">
        <v>124</v>
      </c>
      <c r="AH9" s="17">
        <f t="shared" si="4"/>
        <v>1</v>
      </c>
      <c r="AI9" s="17">
        <f t="shared" si="7"/>
        <v>7</v>
      </c>
      <c r="AJ9" s="17"/>
      <c r="AK9" s="17"/>
      <c r="AL9" s="17"/>
      <c r="AM9" s="17"/>
      <c r="AN9" s="17"/>
      <c r="AO9" s="17" t="str">
        <f t="shared" si="8"/>
        <v/>
      </c>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row>
    <row r="10" spans="1:162" ht="20.25">
      <c r="A10" s="91">
        <f>IF('THICKNESS INPUT'!A11="","",'THICKNESS INPUT'!A11)</f>
        <v>10008</v>
      </c>
      <c r="B10" s="92" t="str">
        <f>IF('THICKNESS INPUT'!B11="","",'THICKNESS INPUT'!B11)</f>
        <v/>
      </c>
      <c r="C10" s="93" t="str">
        <f>IF($H10="","",IF('INFORMATION INPUT'!$B$3="IN",FIXED('INFORMATION INPUT'!$B$4,2),FIXED('INFORMATION INPUT'!$B$4,0)))</f>
        <v/>
      </c>
      <c r="D10" s="93" t="str">
        <f>IF('THICKNESS INPUT'!C11="","",'THICKNESS INPUT'!C11)</f>
        <v/>
      </c>
      <c r="E10" s="93" t="str">
        <f>IF('THICKNESS INPUT'!D11="","",'THICKNESS INPUT'!D11)</f>
        <v/>
      </c>
      <c r="F10" s="94" t="str">
        <f>IF('THICKNESS INPUT'!E11="","",'THICKNESS INPUT'!E11)</f>
        <v/>
      </c>
      <c r="G10" s="93" t="str">
        <f>IF('THICKNESS INPUT'!F11="","",'THICKNESS INPUT'!F11)</f>
        <v/>
      </c>
      <c r="H10" s="93" t="str">
        <f>IF('THICKNESS INPUT'!G11="","",IF('INFORMATION INPUT'!$B$3="IN",FIXED('THICKNESS INPUT'!G11,2),ROUND('THICKNESS INPUT'!G11*25.4,0)))</f>
        <v/>
      </c>
      <c r="I10" s="93" t="str">
        <f>IF('THICKNESS INPUT'!H11="","",IF('INFORMATION INPUT'!$B$3="IN",FIXED('THICKNESS INPUT'!H11,2),ROUND('THICKNESS INPUT'!H11*25.4,0)))</f>
        <v/>
      </c>
      <c r="J10" s="93" t="str">
        <f>IF('THICKNESS INPUT'!I11="","",IF('INFORMATION INPUT'!$B$3="IN",FIXED('THICKNESS INPUT'!I11,2),ROUND('THICKNESS INPUT'!I11*25.4,0)))</f>
        <v/>
      </c>
      <c r="K10" s="93" t="str">
        <f>IF('THICKNESS INPUT'!J11="","",IF('INFORMATION INPUT'!$B$3="IN",FIXED('THICKNESS INPUT'!J11,2),ROUND('THICKNESS INPUT'!J11*25.4,0)))</f>
        <v/>
      </c>
      <c r="L10" s="93" t="str">
        <f>IF('THICKNESS INPUT'!K11="","",IF('INFORMATION INPUT'!$B$3="IN",FIXED('THICKNESS INPUT'!K11,2),ROUND('THICKNESS INPUT'!K11*25.4,0)))</f>
        <v/>
      </c>
      <c r="M10" s="93" t="str">
        <f>IF('THICKNESS INPUT'!L11="","",IF('INFORMATION INPUT'!$B$3="IN",FIXED('THICKNESS INPUT'!L11,2),ROUND('THICKNESS INPUT'!L11*25.4,0)))</f>
        <v/>
      </c>
      <c r="N10" s="93" t="str">
        <f>IF('THICKNESS INPUT'!M11="","",IF('INFORMATION INPUT'!$B$3="IN",FIXED('THICKNESS INPUT'!M11,2),ROUND('THICKNESS INPUT'!M11*25.4,0)))</f>
        <v/>
      </c>
      <c r="O10" s="93" t="str">
        <f>IF('THICKNESS INPUT'!N11="","",IF('INFORMATION INPUT'!$B$3="IN",FIXED('THICKNESS INPUT'!N11,2),ROUND('THICKNESS INPUT'!N11*25.4,0)))</f>
        <v/>
      </c>
      <c r="P10" s="93" t="str">
        <f>IF('THICKNESS INPUT'!O11="","",IF('INFORMATION INPUT'!$B$3="IN",FIXED('THICKNESS INPUT'!O11,2),ROUND('THICKNESS INPUT'!O11*25.4,0)))</f>
        <v/>
      </c>
      <c r="Q10" s="91" t="str">
        <f>IF(H10="","",IF('INFORMATION INPUT'!$B$3="IN",(FIXED(MROUND(AVERAGE('THICKNESS INPUT'!G11:O11),0.05),2)),MROUND(AVERAGE(H10:P10),1)))</f>
        <v/>
      </c>
      <c r="R10" s="93" t="str">
        <f t="shared" si="5"/>
        <v xml:space="preserve"> </v>
      </c>
      <c r="S10" s="93" t="str">
        <f>IF('THICKNESS INPUT'!P11="","",'THICKNESS INPUT'!P11)</f>
        <v/>
      </c>
      <c r="T10" s="93" t="str">
        <f>IF('THICKNESS INPUT'!Q11="","",IF('INFORMATION INPUT'!$B$3="IN",FIXED(MROUND('THICKNESS INPUT'!Q11,0.05),2),ROUND('THICKNESS INPUT'!Q11*25.4,0)))</f>
        <v/>
      </c>
      <c r="U10" s="93" t="str">
        <f t="shared" si="0"/>
        <v/>
      </c>
      <c r="V10" s="97"/>
      <c r="W10" s="98">
        <f>'INFORMATION INPUT'!$B$4-IF(+'INFORMATION INPUT'!$C$3="METRIC",25.4,1)</f>
        <v>7</v>
      </c>
      <c r="X10" s="98">
        <f t="shared" si="1"/>
        <v>0</v>
      </c>
      <c r="Y10" s="98">
        <f>IF(MAXA($AO10)&gt;'INFORMATION INPUT'!$B$4,IF(($AO10&gt;=(3*'THICKNESS REPORT'!$E$27)+'INFORMATION INPUT'!$B$4),1,0),0)</f>
        <v>0</v>
      </c>
      <c r="Z10" s="98">
        <f t="shared" si="2"/>
        <v>0</v>
      </c>
      <c r="AA10" s="98" t="str">
        <f t="shared" si="6"/>
        <v/>
      </c>
      <c r="AB10" s="98">
        <v>-0.8</v>
      </c>
      <c r="AC10" s="98">
        <v>87</v>
      </c>
      <c r="AD10" s="98">
        <v>-20.32</v>
      </c>
      <c r="AE10" s="98">
        <v>87</v>
      </c>
      <c r="AF10" s="98">
        <f t="shared" si="3"/>
        <v>0</v>
      </c>
      <c r="AG10" s="99" t="s">
        <v>109</v>
      </c>
      <c r="AH10" s="17">
        <f t="shared" si="4"/>
        <v>1</v>
      </c>
      <c r="AI10" s="17">
        <f t="shared" si="7"/>
        <v>8</v>
      </c>
      <c r="AJ10" s="17"/>
      <c r="AK10" s="17"/>
      <c r="AL10" s="17"/>
      <c r="AM10" s="17"/>
      <c r="AN10" s="17"/>
      <c r="AO10" s="17" t="str">
        <f t="shared" si="8"/>
        <v/>
      </c>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row>
    <row r="11" spans="1:162" ht="18">
      <c r="A11" s="91">
        <f>IF('THICKNESS INPUT'!A12="","",'THICKNESS INPUT'!A12)</f>
        <v>10009</v>
      </c>
      <c r="B11" s="92" t="str">
        <f>IF('THICKNESS INPUT'!B12="","",'THICKNESS INPUT'!B12)</f>
        <v/>
      </c>
      <c r="C11" s="93" t="str">
        <f>IF($H11="","",IF('INFORMATION INPUT'!$B$3="IN",FIXED('INFORMATION INPUT'!$B$4,2),FIXED('INFORMATION INPUT'!$B$4,0)))</f>
        <v/>
      </c>
      <c r="D11" s="93" t="str">
        <f>IF('THICKNESS INPUT'!C12="","",'THICKNESS INPUT'!C12)</f>
        <v/>
      </c>
      <c r="E11" s="93" t="str">
        <f>IF('THICKNESS INPUT'!D12="","",'THICKNESS INPUT'!D12)</f>
        <v/>
      </c>
      <c r="F11" s="94" t="str">
        <f>IF('THICKNESS INPUT'!E12="","",'THICKNESS INPUT'!E12)</f>
        <v/>
      </c>
      <c r="G11" s="93" t="str">
        <f>IF('THICKNESS INPUT'!F12="","",'THICKNESS INPUT'!F12)</f>
        <v/>
      </c>
      <c r="H11" s="93" t="str">
        <f>IF('THICKNESS INPUT'!G12="","",IF('INFORMATION INPUT'!$B$3="IN",FIXED('THICKNESS INPUT'!G12,2),ROUND('THICKNESS INPUT'!G12*25.4,0)))</f>
        <v/>
      </c>
      <c r="I11" s="93" t="str">
        <f>IF('THICKNESS INPUT'!H12="","",IF('INFORMATION INPUT'!$B$3="IN",FIXED('THICKNESS INPUT'!H12,2),ROUND('THICKNESS INPUT'!H12*25.4,0)))</f>
        <v/>
      </c>
      <c r="J11" s="93" t="str">
        <f>IF('THICKNESS INPUT'!I12="","",IF('INFORMATION INPUT'!$B$3="IN",FIXED('THICKNESS INPUT'!I12,2),ROUND('THICKNESS INPUT'!I12*25.4,0)))</f>
        <v/>
      </c>
      <c r="K11" s="93" t="str">
        <f>IF('THICKNESS INPUT'!J12="","",IF('INFORMATION INPUT'!$B$3="IN",FIXED('THICKNESS INPUT'!J12,2),ROUND('THICKNESS INPUT'!J12*25.4,0)))</f>
        <v/>
      </c>
      <c r="L11" s="93" t="str">
        <f>IF('THICKNESS INPUT'!K12="","",IF('INFORMATION INPUT'!$B$3="IN",FIXED('THICKNESS INPUT'!K12,2),ROUND('THICKNESS INPUT'!K12*25.4,0)))</f>
        <v/>
      </c>
      <c r="M11" s="93" t="str">
        <f>IF('THICKNESS INPUT'!L12="","",IF('INFORMATION INPUT'!$B$3="IN",FIXED('THICKNESS INPUT'!L12,2),ROUND('THICKNESS INPUT'!L12*25.4,0)))</f>
        <v/>
      </c>
      <c r="N11" s="93" t="str">
        <f>IF('THICKNESS INPUT'!M12="","",IF('INFORMATION INPUT'!$B$3="IN",FIXED('THICKNESS INPUT'!M12,2),ROUND('THICKNESS INPUT'!M12*25.4,0)))</f>
        <v/>
      </c>
      <c r="O11" s="93" t="str">
        <f>IF('THICKNESS INPUT'!N12="","",IF('INFORMATION INPUT'!$B$3="IN",FIXED('THICKNESS INPUT'!N12,2),ROUND('THICKNESS INPUT'!N12*25.4,0)))</f>
        <v/>
      </c>
      <c r="P11" s="93" t="str">
        <f>IF('THICKNESS INPUT'!O12="","",IF('INFORMATION INPUT'!$B$3="IN",FIXED('THICKNESS INPUT'!O12,2),ROUND('THICKNESS INPUT'!O12*25.4,0)))</f>
        <v/>
      </c>
      <c r="Q11" s="91" t="str">
        <f>IF(H11="","",IF('INFORMATION INPUT'!$B$3="IN",(FIXED(MROUND(AVERAGE('THICKNESS INPUT'!G12:O12),0.05),2)),MROUND(AVERAGE(H11:P11),1)))</f>
        <v/>
      </c>
      <c r="R11" s="93" t="str">
        <f t="shared" si="5"/>
        <v xml:space="preserve"> </v>
      </c>
      <c r="S11" s="93" t="str">
        <f>IF('THICKNESS INPUT'!P12="","",'THICKNESS INPUT'!P12)</f>
        <v/>
      </c>
      <c r="T11" s="93" t="str">
        <f>IF('THICKNESS INPUT'!Q12="","",IF('INFORMATION INPUT'!$B$3="IN",FIXED(MROUND('THICKNESS INPUT'!Q12,0.05),2),ROUND('THICKNESS INPUT'!Q12*25.4,0)))</f>
        <v/>
      </c>
      <c r="U11" s="93" t="str">
        <f t="shared" si="0"/>
        <v/>
      </c>
      <c r="V11" s="97"/>
      <c r="W11" s="98">
        <f>'INFORMATION INPUT'!$B$4-IF(+'INFORMATION INPUT'!$C$3="METRIC",25.4,1)</f>
        <v>7</v>
      </c>
      <c r="X11" s="98">
        <f t="shared" si="1"/>
        <v>0</v>
      </c>
      <c r="Y11" s="98">
        <f>IF(MAXA($AO11)&gt;'INFORMATION INPUT'!$B$4,IF(($AO11&gt;=(3*'THICKNESS REPORT'!$E$27)+'INFORMATION INPUT'!$B$4),1,0),0)</f>
        <v>0</v>
      </c>
      <c r="Z11" s="98">
        <f t="shared" si="2"/>
        <v>0</v>
      </c>
      <c r="AA11" s="98" t="str">
        <f t="shared" si="6"/>
        <v/>
      </c>
      <c r="AB11" s="98">
        <v>-0.75</v>
      </c>
      <c r="AC11" s="98">
        <v>88</v>
      </c>
      <c r="AD11" s="98">
        <v>-19.05</v>
      </c>
      <c r="AE11" s="98">
        <v>88</v>
      </c>
      <c r="AF11" s="98">
        <f t="shared" si="3"/>
        <v>0</v>
      </c>
      <c r="AG11" s="11"/>
      <c r="AH11" s="17">
        <f t="shared" si="4"/>
        <v>1</v>
      </c>
      <c r="AI11" s="17">
        <f t="shared" si="7"/>
        <v>9</v>
      </c>
      <c r="AJ11" s="17"/>
      <c r="AK11" s="17"/>
      <c r="AL11" s="17"/>
      <c r="AM11" s="17"/>
      <c r="AN11" s="17"/>
      <c r="AO11" s="17" t="str">
        <f t="shared" si="8"/>
        <v/>
      </c>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row>
    <row r="12" spans="1:162" ht="18">
      <c r="A12" s="91" t="str">
        <f>IF('THICKNESS INPUT'!A13="","",'THICKNESS INPUT'!A13)</f>
        <v/>
      </c>
      <c r="B12" s="92" t="str">
        <f>IF('THICKNESS INPUT'!B13="","",'THICKNESS INPUT'!B13)</f>
        <v/>
      </c>
      <c r="C12" s="93" t="str">
        <f>IF($H12="","",IF('INFORMATION INPUT'!$B$3="IN",FIXED('INFORMATION INPUT'!$B$4,2),FIXED('INFORMATION INPUT'!$B$4,0)))</f>
        <v/>
      </c>
      <c r="D12" s="93" t="str">
        <f>IF('THICKNESS INPUT'!C13="","",'THICKNESS INPUT'!C13)</f>
        <v/>
      </c>
      <c r="E12" s="93" t="str">
        <f>IF('THICKNESS INPUT'!D13="","",'THICKNESS INPUT'!D13)</f>
        <v/>
      </c>
      <c r="F12" s="94" t="str">
        <f>IF('THICKNESS INPUT'!E13="","",'THICKNESS INPUT'!E13)</f>
        <v/>
      </c>
      <c r="G12" s="93" t="str">
        <f>IF('THICKNESS INPUT'!F13="","",'THICKNESS INPUT'!F13)</f>
        <v/>
      </c>
      <c r="H12" s="93" t="str">
        <f>IF('THICKNESS INPUT'!G13="","",IF('INFORMATION INPUT'!$B$3="IN",FIXED('THICKNESS INPUT'!G13,2),ROUND('THICKNESS INPUT'!G13*25.4,0)))</f>
        <v/>
      </c>
      <c r="I12" s="93" t="str">
        <f>IF('THICKNESS INPUT'!H13="","",IF('INFORMATION INPUT'!$B$3="IN",FIXED('THICKNESS INPUT'!H13,2),ROUND('THICKNESS INPUT'!H13*25.4,0)))</f>
        <v/>
      </c>
      <c r="J12" s="93" t="str">
        <f>IF('THICKNESS INPUT'!I13="","",IF('INFORMATION INPUT'!$B$3="IN",FIXED('THICKNESS INPUT'!I13,2),ROUND('THICKNESS INPUT'!I13*25.4,0)))</f>
        <v/>
      </c>
      <c r="K12" s="93" t="str">
        <f>IF('THICKNESS INPUT'!J13="","",IF('INFORMATION INPUT'!$B$3="IN",FIXED('THICKNESS INPUT'!J13,2),ROUND('THICKNESS INPUT'!J13*25.4,0)))</f>
        <v/>
      </c>
      <c r="L12" s="93" t="str">
        <f>IF('THICKNESS INPUT'!K13="","",IF('INFORMATION INPUT'!$B$3="IN",FIXED('THICKNESS INPUT'!K13,2),ROUND('THICKNESS INPUT'!K13*25.4,0)))</f>
        <v/>
      </c>
      <c r="M12" s="93" t="str">
        <f>IF('THICKNESS INPUT'!L13="","",IF('INFORMATION INPUT'!$B$3="IN",FIXED('THICKNESS INPUT'!L13,2),ROUND('THICKNESS INPUT'!L13*25.4,0)))</f>
        <v/>
      </c>
      <c r="N12" s="93" t="str">
        <f>IF('THICKNESS INPUT'!M13="","",IF('INFORMATION INPUT'!$B$3="IN",FIXED('THICKNESS INPUT'!M13,2),ROUND('THICKNESS INPUT'!M13*25.4,0)))</f>
        <v/>
      </c>
      <c r="O12" s="93" t="str">
        <f>IF('THICKNESS INPUT'!N13="","",IF('INFORMATION INPUT'!$B$3="IN",FIXED('THICKNESS INPUT'!N13,2),ROUND('THICKNESS INPUT'!N13*25.4,0)))</f>
        <v/>
      </c>
      <c r="P12" s="93" t="str">
        <f>IF('THICKNESS INPUT'!O13="","",IF('INFORMATION INPUT'!$B$3="IN",FIXED('THICKNESS INPUT'!O13,2),ROUND('THICKNESS INPUT'!O13*25.4,0)))</f>
        <v/>
      </c>
      <c r="Q12" s="91" t="str">
        <f>IF(H12="","",IF('INFORMATION INPUT'!$B$3="IN",(FIXED(MROUND(AVERAGE('THICKNESS INPUT'!G13:O13),0.05),2)),MROUND(AVERAGE(H12:P12),1)))</f>
        <v/>
      </c>
      <c r="R12" s="93" t="str">
        <f t="shared" si="5"/>
        <v xml:space="preserve"> </v>
      </c>
      <c r="S12" s="93" t="str">
        <f>IF('THICKNESS INPUT'!P13="","",'THICKNESS INPUT'!P13)</f>
        <v/>
      </c>
      <c r="T12" s="93" t="str">
        <f>IF('THICKNESS INPUT'!Q13="","",IF('INFORMATION INPUT'!$B$3="IN",FIXED(MROUND('THICKNESS INPUT'!Q13,0.05),2),ROUND('THICKNESS INPUT'!Q13*25.4,0)))</f>
        <v/>
      </c>
      <c r="U12" s="93" t="str">
        <f t="shared" si="0"/>
        <v/>
      </c>
      <c r="V12" s="97"/>
      <c r="W12" s="98">
        <f>'INFORMATION INPUT'!$B$4-IF(+'INFORMATION INPUT'!$C$3="METRIC",25.4,1)</f>
        <v>7</v>
      </c>
      <c r="X12" s="98">
        <f t="shared" si="1"/>
        <v>0</v>
      </c>
      <c r="Y12" s="98">
        <f>IF(MAXA($AO12)&gt;'INFORMATION INPUT'!$B$4,IF(($AO12&gt;=(3*'THICKNESS REPORT'!$E$27)+'INFORMATION INPUT'!$B$4),1,0),0)</f>
        <v>0</v>
      </c>
      <c r="Z12" s="98">
        <f t="shared" si="2"/>
        <v>0</v>
      </c>
      <c r="AA12" s="98" t="str">
        <f t="shared" si="6"/>
        <v/>
      </c>
      <c r="AB12" s="98">
        <v>-0.7</v>
      </c>
      <c r="AC12" s="98">
        <v>89</v>
      </c>
      <c r="AD12" s="98">
        <v>-17.78</v>
      </c>
      <c r="AE12" s="98">
        <v>89</v>
      </c>
      <c r="AF12" s="98">
        <f t="shared" si="3"/>
        <v>0</v>
      </c>
      <c r="AG12" s="11"/>
      <c r="AH12" s="17">
        <f t="shared" si="4"/>
        <v>0</v>
      </c>
      <c r="AI12" s="17">
        <f t="shared" si="7"/>
        <v>9</v>
      </c>
      <c r="AJ12" s="17"/>
      <c r="AK12" s="17"/>
      <c r="AL12" s="17"/>
      <c r="AM12" s="17"/>
      <c r="AN12" s="17"/>
      <c r="AO12" s="17" t="str">
        <f t="shared" si="8"/>
        <v/>
      </c>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row>
    <row r="13" spans="1:162" ht="18">
      <c r="A13" s="91" t="str">
        <f>IF('THICKNESS INPUT'!A14="","",'THICKNESS INPUT'!A14)</f>
        <v/>
      </c>
      <c r="B13" s="92" t="str">
        <f>IF('THICKNESS INPUT'!B14="","",'THICKNESS INPUT'!B14)</f>
        <v/>
      </c>
      <c r="C13" s="93" t="str">
        <f>IF($H13="","",IF('INFORMATION INPUT'!$B$3="IN",FIXED('INFORMATION INPUT'!$B$4,2),FIXED('INFORMATION INPUT'!$B$4,0)))</f>
        <v/>
      </c>
      <c r="D13" s="93" t="str">
        <f>IF('THICKNESS INPUT'!C14="","",'THICKNESS INPUT'!C14)</f>
        <v/>
      </c>
      <c r="E13" s="93" t="str">
        <f>IF('THICKNESS INPUT'!D14="","",'THICKNESS INPUT'!D14)</f>
        <v/>
      </c>
      <c r="F13" s="94" t="str">
        <f>IF('THICKNESS INPUT'!E14="","",'THICKNESS INPUT'!E14)</f>
        <v/>
      </c>
      <c r="G13" s="93" t="str">
        <f>IF('THICKNESS INPUT'!F14="","",'THICKNESS INPUT'!F14)</f>
        <v/>
      </c>
      <c r="H13" s="93" t="str">
        <f>IF('THICKNESS INPUT'!G14="","",IF('INFORMATION INPUT'!$B$3="IN",FIXED('THICKNESS INPUT'!G14,2),ROUND('THICKNESS INPUT'!G14*25.4,0)))</f>
        <v/>
      </c>
      <c r="I13" s="93" t="str">
        <f>IF('THICKNESS INPUT'!H14="","",IF('INFORMATION INPUT'!$B$3="IN",FIXED('THICKNESS INPUT'!H14,2),ROUND('THICKNESS INPUT'!H14*25.4,0)))</f>
        <v/>
      </c>
      <c r="J13" s="93" t="str">
        <f>IF('THICKNESS INPUT'!I14="","",IF('INFORMATION INPUT'!$B$3="IN",FIXED('THICKNESS INPUT'!I14,2),ROUND('THICKNESS INPUT'!I14*25.4,0)))</f>
        <v/>
      </c>
      <c r="K13" s="93" t="str">
        <f>IF('THICKNESS INPUT'!J14="","",IF('INFORMATION INPUT'!$B$3="IN",FIXED('THICKNESS INPUT'!J14,2),ROUND('THICKNESS INPUT'!J14*25.4,0)))</f>
        <v/>
      </c>
      <c r="L13" s="93" t="str">
        <f>IF('THICKNESS INPUT'!K14="","",IF('INFORMATION INPUT'!$B$3="IN",FIXED('THICKNESS INPUT'!K14,2),ROUND('THICKNESS INPUT'!K14*25.4,0)))</f>
        <v/>
      </c>
      <c r="M13" s="93" t="str">
        <f>IF('THICKNESS INPUT'!L14="","",IF('INFORMATION INPUT'!$B$3="IN",FIXED('THICKNESS INPUT'!L14,2),ROUND('THICKNESS INPUT'!L14*25.4,0)))</f>
        <v/>
      </c>
      <c r="N13" s="93" t="str">
        <f>IF('THICKNESS INPUT'!M14="","",IF('INFORMATION INPUT'!$B$3="IN",FIXED('THICKNESS INPUT'!M14,2),ROUND('THICKNESS INPUT'!M14*25.4,0)))</f>
        <v/>
      </c>
      <c r="O13" s="93" t="str">
        <f>IF('THICKNESS INPUT'!N14="","",IF('INFORMATION INPUT'!$B$3="IN",FIXED('THICKNESS INPUT'!N14,2),ROUND('THICKNESS INPUT'!N14*25.4,0)))</f>
        <v/>
      </c>
      <c r="P13" s="93" t="str">
        <f>IF('THICKNESS INPUT'!O14="","",IF('INFORMATION INPUT'!$B$3="IN",FIXED('THICKNESS INPUT'!O14,2),ROUND('THICKNESS INPUT'!O14*25.4,0)))</f>
        <v/>
      </c>
      <c r="Q13" s="91" t="str">
        <f>IF(H13="","",IF('INFORMATION INPUT'!$B$3="IN",(FIXED(MROUND(AVERAGE('THICKNESS INPUT'!G14:O14),0.05),2)),MROUND(AVERAGE(H13:P13),1)))</f>
        <v/>
      </c>
      <c r="R13" s="93" t="str">
        <f t="shared" si="5"/>
        <v xml:space="preserve"> </v>
      </c>
      <c r="S13" s="93" t="str">
        <f>IF('THICKNESS INPUT'!P14="","",'THICKNESS INPUT'!P14)</f>
        <v/>
      </c>
      <c r="T13" s="93" t="str">
        <f>IF('THICKNESS INPUT'!Q14="","",IF('INFORMATION INPUT'!$B$3="IN",FIXED(MROUND('THICKNESS INPUT'!Q14,0.05),2),ROUND('THICKNESS INPUT'!Q14*25.4,0)))</f>
        <v/>
      </c>
      <c r="U13" s="93" t="str">
        <f t="shared" si="0"/>
        <v/>
      </c>
      <c r="V13" s="97"/>
      <c r="W13" s="98">
        <f>'INFORMATION INPUT'!$B$4-IF(+'INFORMATION INPUT'!$C$3="METRIC",25.4,1)</f>
        <v>7</v>
      </c>
      <c r="X13" s="98">
        <f t="shared" si="1"/>
        <v>0</v>
      </c>
      <c r="Y13" s="98">
        <f>IF(MAXA($AO13)&gt;'INFORMATION INPUT'!$B$4,IF(($AO13&gt;=(3*'THICKNESS REPORT'!$E$27)+'INFORMATION INPUT'!$B$4),1,0),0)</f>
        <v>0</v>
      </c>
      <c r="Z13" s="98">
        <f t="shared" si="2"/>
        <v>0</v>
      </c>
      <c r="AA13" s="98" t="str">
        <f t="shared" si="6"/>
        <v/>
      </c>
      <c r="AB13" s="98">
        <v>-0.65</v>
      </c>
      <c r="AC13" s="98">
        <v>90</v>
      </c>
      <c r="AD13" s="98">
        <v>-16.510000000000002</v>
      </c>
      <c r="AE13" s="98">
        <v>90</v>
      </c>
      <c r="AF13" s="98">
        <f t="shared" si="3"/>
        <v>0</v>
      </c>
      <c r="AG13" s="11"/>
      <c r="AH13" s="17">
        <f t="shared" si="4"/>
        <v>0</v>
      </c>
      <c r="AI13" s="17">
        <f t="shared" si="7"/>
        <v>9</v>
      </c>
      <c r="AJ13" s="17"/>
      <c r="AK13" s="17"/>
      <c r="AL13" s="17"/>
      <c r="AM13" s="17"/>
      <c r="AN13" s="17"/>
      <c r="AO13" s="17" t="str">
        <f t="shared" si="8"/>
        <v/>
      </c>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row>
    <row r="14" spans="1:162" ht="18">
      <c r="A14" s="91" t="str">
        <f>IF('THICKNESS INPUT'!A15="","",'THICKNESS INPUT'!A15)</f>
        <v/>
      </c>
      <c r="B14" s="92" t="str">
        <f>IF('THICKNESS INPUT'!B15="","",'THICKNESS INPUT'!B15)</f>
        <v/>
      </c>
      <c r="C14" s="93" t="str">
        <f>IF($H14="","",IF('INFORMATION INPUT'!$B$3="IN",FIXED('INFORMATION INPUT'!$B$4,2),FIXED('INFORMATION INPUT'!$B$4,0)))</f>
        <v/>
      </c>
      <c r="D14" s="93" t="str">
        <f>IF('THICKNESS INPUT'!C15="","",'THICKNESS INPUT'!C15)</f>
        <v/>
      </c>
      <c r="E14" s="93" t="str">
        <f>IF('THICKNESS INPUT'!D15="","",'THICKNESS INPUT'!D15)</f>
        <v/>
      </c>
      <c r="F14" s="94" t="str">
        <f>IF('THICKNESS INPUT'!E15="","",'THICKNESS INPUT'!E15)</f>
        <v/>
      </c>
      <c r="G14" s="93" t="str">
        <f>IF('THICKNESS INPUT'!F15="","",'THICKNESS INPUT'!F15)</f>
        <v/>
      </c>
      <c r="H14" s="93" t="str">
        <f>IF('THICKNESS INPUT'!G15="","",IF('INFORMATION INPUT'!$B$3="IN",FIXED('THICKNESS INPUT'!G15,2),ROUND('THICKNESS INPUT'!G15*25.4,0)))</f>
        <v/>
      </c>
      <c r="I14" s="93" t="str">
        <f>IF('THICKNESS INPUT'!H15="","",IF('INFORMATION INPUT'!$B$3="IN",FIXED('THICKNESS INPUT'!H15,2),ROUND('THICKNESS INPUT'!H15*25.4,0)))</f>
        <v/>
      </c>
      <c r="J14" s="93" t="str">
        <f>IF('THICKNESS INPUT'!I15="","",IF('INFORMATION INPUT'!$B$3="IN",FIXED('THICKNESS INPUT'!I15,2),ROUND('THICKNESS INPUT'!I15*25.4,0)))</f>
        <v/>
      </c>
      <c r="K14" s="93" t="str">
        <f>IF('THICKNESS INPUT'!J15="","",IF('INFORMATION INPUT'!$B$3="IN",FIXED('THICKNESS INPUT'!J15,2),ROUND('THICKNESS INPUT'!J15*25.4,0)))</f>
        <v/>
      </c>
      <c r="L14" s="93" t="str">
        <f>IF('THICKNESS INPUT'!K15="","",IF('INFORMATION INPUT'!$B$3="IN",FIXED('THICKNESS INPUT'!K15,2),ROUND('THICKNESS INPUT'!K15*25.4,0)))</f>
        <v/>
      </c>
      <c r="M14" s="93" t="str">
        <f>IF('THICKNESS INPUT'!L15="","",IF('INFORMATION INPUT'!$B$3="IN",FIXED('THICKNESS INPUT'!L15,2),ROUND('THICKNESS INPUT'!L15*25.4,0)))</f>
        <v/>
      </c>
      <c r="N14" s="93" t="str">
        <f>IF('THICKNESS INPUT'!M15="","",IF('INFORMATION INPUT'!$B$3="IN",FIXED('THICKNESS INPUT'!M15,2),ROUND('THICKNESS INPUT'!M15*25.4,0)))</f>
        <v/>
      </c>
      <c r="O14" s="93" t="str">
        <f>IF('THICKNESS INPUT'!N15="","",IF('INFORMATION INPUT'!$B$3="IN",FIXED('THICKNESS INPUT'!N15,2),ROUND('THICKNESS INPUT'!N15*25.4,0)))</f>
        <v/>
      </c>
      <c r="P14" s="93" t="str">
        <f>IF('THICKNESS INPUT'!O15="","",IF('INFORMATION INPUT'!$B$3="IN",FIXED('THICKNESS INPUT'!O15,2),ROUND('THICKNESS INPUT'!O15*25.4,0)))</f>
        <v/>
      </c>
      <c r="Q14" s="91" t="str">
        <f>IF(H14="","",IF('INFORMATION INPUT'!$B$3="IN",(FIXED(MROUND(AVERAGE('THICKNESS INPUT'!G15:O15),0.05),2)),MROUND(AVERAGE(H14:P14),1)))</f>
        <v/>
      </c>
      <c r="R14" s="93" t="str">
        <f t="shared" si="5"/>
        <v xml:space="preserve"> </v>
      </c>
      <c r="S14" s="93" t="str">
        <f>IF('THICKNESS INPUT'!P15="","",'THICKNESS INPUT'!P15)</f>
        <v/>
      </c>
      <c r="T14" s="93" t="str">
        <f>IF('THICKNESS INPUT'!Q15="","",IF('INFORMATION INPUT'!$B$3="IN",FIXED(MROUND('THICKNESS INPUT'!Q15,0.05),2),ROUND('THICKNESS INPUT'!Q15*25.4,0)))</f>
        <v/>
      </c>
      <c r="U14" s="93" t="str">
        <f t="shared" si="0"/>
        <v/>
      </c>
      <c r="V14" s="97"/>
      <c r="W14" s="98">
        <f>'INFORMATION INPUT'!$B$4-IF(+'INFORMATION INPUT'!$C$3="METRIC",25.4,1)</f>
        <v>7</v>
      </c>
      <c r="X14" s="98">
        <f t="shared" si="1"/>
        <v>0</v>
      </c>
      <c r="Y14" s="98">
        <f>IF(MAXA($AO14)&gt;'INFORMATION INPUT'!$B$4,IF(($AO14&gt;=(3*'THICKNESS REPORT'!$E$27)+'INFORMATION INPUT'!$B$4),1,0),0)</f>
        <v>0</v>
      </c>
      <c r="Z14" s="98">
        <f t="shared" si="2"/>
        <v>0</v>
      </c>
      <c r="AA14" s="98" t="str">
        <f t="shared" si="6"/>
        <v/>
      </c>
      <c r="AB14" s="98">
        <v>-0.6</v>
      </c>
      <c r="AC14" s="98">
        <v>91</v>
      </c>
      <c r="AD14" s="98">
        <v>-15.24</v>
      </c>
      <c r="AE14" s="98">
        <v>91</v>
      </c>
      <c r="AF14" s="98">
        <f t="shared" si="3"/>
        <v>0</v>
      </c>
      <c r="AG14" s="11"/>
      <c r="AH14" s="17">
        <f t="shared" si="4"/>
        <v>0</v>
      </c>
      <c r="AI14" s="17">
        <f t="shared" si="7"/>
        <v>9</v>
      </c>
      <c r="AJ14" s="17"/>
      <c r="AK14" s="17"/>
      <c r="AL14" s="17"/>
      <c r="AM14" s="17"/>
      <c r="AN14" s="17"/>
      <c r="AO14" s="17" t="str">
        <f t="shared" si="8"/>
        <v/>
      </c>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row>
    <row r="15" spans="1:162" ht="18">
      <c r="A15" s="91" t="str">
        <f>IF('THICKNESS INPUT'!A16="","",'THICKNESS INPUT'!A16)</f>
        <v/>
      </c>
      <c r="B15" s="92" t="str">
        <f>IF('THICKNESS INPUT'!B16="","",'THICKNESS INPUT'!B16)</f>
        <v/>
      </c>
      <c r="C15" s="93" t="str">
        <f>IF($H15="","",IF('INFORMATION INPUT'!$B$3="IN",FIXED('INFORMATION INPUT'!$B$4,2),FIXED('INFORMATION INPUT'!$B$4,0)))</f>
        <v/>
      </c>
      <c r="D15" s="93" t="str">
        <f>IF('THICKNESS INPUT'!C16="","",'THICKNESS INPUT'!C16)</f>
        <v/>
      </c>
      <c r="E15" s="93" t="str">
        <f>IF('THICKNESS INPUT'!D16="","",'THICKNESS INPUT'!D16)</f>
        <v/>
      </c>
      <c r="F15" s="94" t="str">
        <f>IF('THICKNESS INPUT'!E16="","",'THICKNESS INPUT'!E16)</f>
        <v/>
      </c>
      <c r="G15" s="93" t="str">
        <f>IF('THICKNESS INPUT'!F16="","",'THICKNESS INPUT'!F16)</f>
        <v/>
      </c>
      <c r="H15" s="93" t="str">
        <f>IF('THICKNESS INPUT'!G16="","",IF('INFORMATION INPUT'!$B$3="IN",FIXED('THICKNESS INPUT'!G16,2),ROUND('THICKNESS INPUT'!G16*25.4,0)))</f>
        <v/>
      </c>
      <c r="I15" s="93" t="str">
        <f>IF('THICKNESS INPUT'!H16="","",IF('INFORMATION INPUT'!$B$3="IN",FIXED('THICKNESS INPUT'!H16,2),ROUND('THICKNESS INPUT'!H16*25.4,0)))</f>
        <v/>
      </c>
      <c r="J15" s="93" t="str">
        <f>IF('THICKNESS INPUT'!I16="","",IF('INFORMATION INPUT'!$B$3="IN",FIXED('THICKNESS INPUT'!I16,2),ROUND('THICKNESS INPUT'!I16*25.4,0)))</f>
        <v/>
      </c>
      <c r="K15" s="93" t="str">
        <f>IF('THICKNESS INPUT'!J16="","",IF('INFORMATION INPUT'!$B$3="IN",FIXED('THICKNESS INPUT'!J16,2),ROUND('THICKNESS INPUT'!J16*25.4,0)))</f>
        <v/>
      </c>
      <c r="L15" s="93" t="str">
        <f>IF('THICKNESS INPUT'!K16="","",IF('INFORMATION INPUT'!$B$3="IN",FIXED('THICKNESS INPUT'!K16,2),ROUND('THICKNESS INPUT'!K16*25.4,0)))</f>
        <v/>
      </c>
      <c r="M15" s="93" t="str">
        <f>IF('THICKNESS INPUT'!L16="","",IF('INFORMATION INPUT'!$B$3="IN",FIXED('THICKNESS INPUT'!L16,2),ROUND('THICKNESS INPUT'!L16*25.4,0)))</f>
        <v/>
      </c>
      <c r="N15" s="93" t="str">
        <f>IF('THICKNESS INPUT'!M16="","",IF('INFORMATION INPUT'!$B$3="IN",FIXED('THICKNESS INPUT'!M16,2),ROUND('THICKNESS INPUT'!M16*25.4,0)))</f>
        <v/>
      </c>
      <c r="O15" s="93" t="str">
        <f>IF('THICKNESS INPUT'!N16="","",IF('INFORMATION INPUT'!$B$3="IN",FIXED('THICKNESS INPUT'!N16,2),ROUND('THICKNESS INPUT'!N16*25.4,0)))</f>
        <v/>
      </c>
      <c r="P15" s="93" t="str">
        <f>IF('THICKNESS INPUT'!O16="","",IF('INFORMATION INPUT'!$B$3="IN",FIXED('THICKNESS INPUT'!O16,2),ROUND('THICKNESS INPUT'!O16*25.4,0)))</f>
        <v/>
      </c>
      <c r="Q15" s="91" t="str">
        <f>IF(H15="","",IF('INFORMATION INPUT'!$B$3="IN",(FIXED(MROUND(AVERAGE('THICKNESS INPUT'!G16:O16),0.05),2)),MROUND(AVERAGE(H15:P15),1)))</f>
        <v/>
      </c>
      <c r="R15" s="93" t="str">
        <f t="shared" si="5"/>
        <v xml:space="preserve"> </v>
      </c>
      <c r="S15" s="93" t="str">
        <f>IF('THICKNESS INPUT'!P16="","",'THICKNESS INPUT'!P16)</f>
        <v/>
      </c>
      <c r="T15" s="93" t="str">
        <f>IF('THICKNESS INPUT'!Q16="","",IF('INFORMATION INPUT'!$B$3="IN",FIXED(MROUND('THICKNESS INPUT'!Q16,0.05),2),ROUND('THICKNESS INPUT'!Q16*25.4,0)))</f>
        <v/>
      </c>
      <c r="U15" s="93" t="str">
        <f t="shared" si="0"/>
        <v/>
      </c>
      <c r="V15" s="97"/>
      <c r="W15" s="98">
        <f>'INFORMATION INPUT'!$B$4-IF(+'INFORMATION INPUT'!$C$3="METRIC",25.4,1)</f>
        <v>7</v>
      </c>
      <c r="X15" s="98">
        <f t="shared" si="1"/>
        <v>0</v>
      </c>
      <c r="Y15" s="98">
        <f>IF(MAXA($AO15)&gt;'INFORMATION INPUT'!$B$4,IF(($AO15&gt;=(3*'THICKNESS REPORT'!$E$27)+'INFORMATION INPUT'!$B$4),1,0),0)</f>
        <v>0</v>
      </c>
      <c r="Z15" s="98">
        <f t="shared" si="2"/>
        <v>0</v>
      </c>
      <c r="AA15" s="98" t="str">
        <f t="shared" si="6"/>
        <v/>
      </c>
      <c r="AB15" s="98">
        <v>-0.55000000000000004</v>
      </c>
      <c r="AC15" s="98">
        <v>92</v>
      </c>
      <c r="AD15" s="98">
        <v>-13.97</v>
      </c>
      <c r="AE15" s="98">
        <v>92</v>
      </c>
      <c r="AF15" s="98">
        <f t="shared" si="3"/>
        <v>0</v>
      </c>
      <c r="AG15" s="11"/>
      <c r="AH15" s="17">
        <f t="shared" si="4"/>
        <v>0</v>
      </c>
      <c r="AI15" s="17">
        <f t="shared" si="7"/>
        <v>9</v>
      </c>
      <c r="AJ15" s="17"/>
      <c r="AK15" s="17"/>
      <c r="AL15" s="17"/>
      <c r="AM15" s="17"/>
      <c r="AN15" s="17"/>
      <c r="AO15" s="17" t="str">
        <f t="shared" si="8"/>
        <v/>
      </c>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row>
    <row r="16" spans="1:162" ht="18">
      <c r="A16" s="91" t="str">
        <f>IF('THICKNESS INPUT'!A17="","",'THICKNESS INPUT'!A17)</f>
        <v/>
      </c>
      <c r="B16" s="92" t="str">
        <f>IF('THICKNESS INPUT'!B17="","",'THICKNESS INPUT'!B17)</f>
        <v/>
      </c>
      <c r="C16" s="93" t="str">
        <f>IF($H16="","",IF('INFORMATION INPUT'!$B$3="IN",FIXED('INFORMATION INPUT'!$B$4,2),FIXED('INFORMATION INPUT'!$B$4,0)))</f>
        <v/>
      </c>
      <c r="D16" s="93" t="str">
        <f>IF('THICKNESS INPUT'!C17="","",'THICKNESS INPUT'!C17)</f>
        <v/>
      </c>
      <c r="E16" s="93" t="str">
        <f>IF('THICKNESS INPUT'!D17="","",'THICKNESS INPUT'!D17)</f>
        <v/>
      </c>
      <c r="F16" s="94" t="str">
        <f>IF('THICKNESS INPUT'!E17="","",'THICKNESS INPUT'!E17)</f>
        <v/>
      </c>
      <c r="G16" s="93" t="str">
        <f>IF('THICKNESS INPUT'!F17="","",'THICKNESS INPUT'!F17)</f>
        <v/>
      </c>
      <c r="H16" s="93" t="str">
        <f>IF('THICKNESS INPUT'!G17="","",IF('INFORMATION INPUT'!$B$3="IN",FIXED('THICKNESS INPUT'!G17,2),ROUND('THICKNESS INPUT'!G17*25.4,0)))</f>
        <v/>
      </c>
      <c r="I16" s="93" t="str">
        <f>IF('THICKNESS INPUT'!H17="","",IF('INFORMATION INPUT'!$B$3="IN",FIXED('THICKNESS INPUT'!H17,2),ROUND('THICKNESS INPUT'!H17*25.4,0)))</f>
        <v/>
      </c>
      <c r="J16" s="93" t="str">
        <f>IF('THICKNESS INPUT'!I17="","",IF('INFORMATION INPUT'!$B$3="IN",FIXED('THICKNESS INPUT'!I17,2),ROUND('THICKNESS INPUT'!I17*25.4,0)))</f>
        <v/>
      </c>
      <c r="K16" s="93" t="str">
        <f>IF('THICKNESS INPUT'!J17="","",IF('INFORMATION INPUT'!$B$3="IN",FIXED('THICKNESS INPUT'!J17,2),ROUND('THICKNESS INPUT'!J17*25.4,0)))</f>
        <v/>
      </c>
      <c r="L16" s="93" t="str">
        <f>IF('THICKNESS INPUT'!K17="","",IF('INFORMATION INPUT'!$B$3="IN",FIXED('THICKNESS INPUT'!K17,2),ROUND('THICKNESS INPUT'!K17*25.4,0)))</f>
        <v/>
      </c>
      <c r="M16" s="93" t="str">
        <f>IF('THICKNESS INPUT'!L17="","",IF('INFORMATION INPUT'!$B$3="IN",FIXED('THICKNESS INPUT'!L17,2),ROUND('THICKNESS INPUT'!L17*25.4,0)))</f>
        <v/>
      </c>
      <c r="N16" s="93" t="str">
        <f>IF('THICKNESS INPUT'!M17="","",IF('INFORMATION INPUT'!$B$3="IN",FIXED('THICKNESS INPUT'!M17,2),ROUND('THICKNESS INPUT'!M17*25.4,0)))</f>
        <v/>
      </c>
      <c r="O16" s="93" t="str">
        <f>IF('THICKNESS INPUT'!N17="","",IF('INFORMATION INPUT'!$B$3="IN",FIXED('THICKNESS INPUT'!N17,2),ROUND('THICKNESS INPUT'!N17*25.4,0)))</f>
        <v/>
      </c>
      <c r="P16" s="93" t="str">
        <f>IF('THICKNESS INPUT'!O17="","",IF('INFORMATION INPUT'!$B$3="IN",FIXED('THICKNESS INPUT'!O17,2),ROUND('THICKNESS INPUT'!O17*25.4,0)))</f>
        <v/>
      </c>
      <c r="Q16" s="91" t="str">
        <f>IF(H16="","",IF('INFORMATION INPUT'!$B$3="IN",(FIXED(MROUND(AVERAGE('THICKNESS INPUT'!G17:O17),0.05),2)),MROUND(AVERAGE(H16:P16),1)))</f>
        <v/>
      </c>
      <c r="R16" s="93" t="str">
        <f t="shared" si="5"/>
        <v xml:space="preserve"> </v>
      </c>
      <c r="S16" s="93" t="str">
        <f>IF('THICKNESS INPUT'!P17="","",'THICKNESS INPUT'!P17)</f>
        <v/>
      </c>
      <c r="T16" s="93" t="str">
        <f>IF('THICKNESS INPUT'!Q17="","",IF('INFORMATION INPUT'!$B$3="IN",FIXED(MROUND('THICKNESS INPUT'!Q17,0.05),2),ROUND('THICKNESS INPUT'!Q17*25.4,0)))</f>
        <v/>
      </c>
      <c r="U16" s="93" t="str">
        <f t="shared" si="0"/>
        <v/>
      </c>
      <c r="V16" s="97"/>
      <c r="W16" s="98">
        <f>'INFORMATION INPUT'!$B$4-IF(+'INFORMATION INPUT'!$C$3="METRIC",25.4,1)</f>
        <v>7</v>
      </c>
      <c r="X16" s="98">
        <f t="shared" si="1"/>
        <v>0</v>
      </c>
      <c r="Y16" s="98">
        <f>IF(MAXA($AO16)&gt;'INFORMATION INPUT'!$B$4,IF(($AO16&gt;=(3*'THICKNESS REPORT'!$E$27)+'INFORMATION INPUT'!$B$4),1,0),0)</f>
        <v>0</v>
      </c>
      <c r="Z16" s="98">
        <f t="shared" si="2"/>
        <v>0</v>
      </c>
      <c r="AA16" s="98" t="str">
        <f t="shared" si="6"/>
        <v/>
      </c>
      <c r="AB16" s="98">
        <v>-0.5</v>
      </c>
      <c r="AC16" s="98">
        <v>93</v>
      </c>
      <c r="AD16" s="98">
        <v>-12.7</v>
      </c>
      <c r="AE16" s="98">
        <v>93</v>
      </c>
      <c r="AF16" s="98">
        <f t="shared" si="3"/>
        <v>0</v>
      </c>
      <c r="AG16" s="11"/>
      <c r="AH16" s="17">
        <f t="shared" si="4"/>
        <v>0</v>
      </c>
      <c r="AI16" s="17">
        <f t="shared" si="7"/>
        <v>9</v>
      </c>
      <c r="AJ16" s="17"/>
      <c r="AK16" s="17"/>
      <c r="AL16" s="17"/>
      <c r="AM16" s="17"/>
      <c r="AN16" s="17"/>
      <c r="AO16" s="17" t="str">
        <f t="shared" si="8"/>
        <v/>
      </c>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row>
    <row r="17" spans="1:162" ht="18">
      <c r="A17" s="91" t="str">
        <f>IF('THICKNESS INPUT'!A18="","",'THICKNESS INPUT'!A18)</f>
        <v/>
      </c>
      <c r="B17" s="92" t="str">
        <f>IF('THICKNESS INPUT'!B18="","",'THICKNESS INPUT'!B18)</f>
        <v/>
      </c>
      <c r="C17" s="93" t="str">
        <f>IF($H17="","",IF('INFORMATION INPUT'!$B$3="IN",FIXED('INFORMATION INPUT'!$B$4,2),FIXED('INFORMATION INPUT'!$B$4,0)))</f>
        <v/>
      </c>
      <c r="D17" s="93" t="str">
        <f>IF('THICKNESS INPUT'!C18="","",'THICKNESS INPUT'!C18)</f>
        <v/>
      </c>
      <c r="E17" s="93" t="str">
        <f>IF('THICKNESS INPUT'!D18="","",'THICKNESS INPUT'!D18)</f>
        <v/>
      </c>
      <c r="F17" s="94" t="str">
        <f>IF('THICKNESS INPUT'!E18="","",'THICKNESS INPUT'!E18)</f>
        <v/>
      </c>
      <c r="G17" s="93" t="str">
        <f>IF('THICKNESS INPUT'!F18="","",'THICKNESS INPUT'!F18)</f>
        <v/>
      </c>
      <c r="H17" s="93" t="str">
        <f>IF('THICKNESS INPUT'!G18="","",IF('INFORMATION INPUT'!$B$3="IN",FIXED('THICKNESS INPUT'!G18,2),ROUND('THICKNESS INPUT'!G18*25.4,0)))</f>
        <v/>
      </c>
      <c r="I17" s="93" t="str">
        <f>IF('THICKNESS INPUT'!H18="","",IF('INFORMATION INPUT'!$B$3="IN",FIXED('THICKNESS INPUT'!H18,2),ROUND('THICKNESS INPUT'!H18*25.4,0)))</f>
        <v/>
      </c>
      <c r="J17" s="93" t="str">
        <f>IF('THICKNESS INPUT'!I18="","",IF('INFORMATION INPUT'!$B$3="IN",FIXED('THICKNESS INPUT'!I18,2),ROUND('THICKNESS INPUT'!I18*25.4,0)))</f>
        <v/>
      </c>
      <c r="K17" s="93" t="str">
        <f>IF('THICKNESS INPUT'!J18="","",IF('INFORMATION INPUT'!$B$3="IN",FIXED('THICKNESS INPUT'!J18,2),ROUND('THICKNESS INPUT'!J18*25.4,0)))</f>
        <v/>
      </c>
      <c r="L17" s="93" t="str">
        <f>IF('THICKNESS INPUT'!K18="","",IF('INFORMATION INPUT'!$B$3="IN",FIXED('THICKNESS INPUT'!K18,2),ROUND('THICKNESS INPUT'!K18*25.4,0)))</f>
        <v/>
      </c>
      <c r="M17" s="93" t="str">
        <f>IF('THICKNESS INPUT'!L18="","",IF('INFORMATION INPUT'!$B$3="IN",FIXED('THICKNESS INPUT'!L18,2),ROUND('THICKNESS INPUT'!L18*25.4,0)))</f>
        <v/>
      </c>
      <c r="N17" s="93" t="str">
        <f>IF('THICKNESS INPUT'!M18="","",IF('INFORMATION INPUT'!$B$3="IN",FIXED('THICKNESS INPUT'!M18,2),ROUND('THICKNESS INPUT'!M18*25.4,0)))</f>
        <v/>
      </c>
      <c r="O17" s="93" t="str">
        <f>IF('THICKNESS INPUT'!N18="","",IF('INFORMATION INPUT'!$B$3="IN",FIXED('THICKNESS INPUT'!N18,2),ROUND('THICKNESS INPUT'!N18*25.4,0)))</f>
        <v/>
      </c>
      <c r="P17" s="93" t="str">
        <f>IF('THICKNESS INPUT'!O18="","",IF('INFORMATION INPUT'!$B$3="IN",FIXED('THICKNESS INPUT'!O18,2),ROUND('THICKNESS INPUT'!O18*25.4,0)))</f>
        <v/>
      </c>
      <c r="Q17" s="91" t="str">
        <f>IF(H17="","",IF('INFORMATION INPUT'!$B$3="IN",(FIXED(MROUND(AVERAGE('THICKNESS INPUT'!G18:O18),0.05),2)),MROUND(AVERAGE(H17:P17),1)))</f>
        <v/>
      </c>
      <c r="R17" s="93" t="str">
        <f t="shared" si="5"/>
        <v xml:space="preserve"> </v>
      </c>
      <c r="S17" s="93" t="str">
        <f>IF('THICKNESS INPUT'!P18="","",'THICKNESS INPUT'!P18)</f>
        <v/>
      </c>
      <c r="T17" s="93" t="str">
        <f>IF('THICKNESS INPUT'!Q18="","",IF('INFORMATION INPUT'!$B$3="IN",FIXED(MROUND('THICKNESS INPUT'!Q18,0.05),2),ROUND('THICKNESS INPUT'!Q18*25.4,0)))</f>
        <v/>
      </c>
      <c r="U17" s="93" t="str">
        <f t="shared" si="0"/>
        <v/>
      </c>
      <c r="V17" s="97"/>
      <c r="W17" s="98">
        <f>'INFORMATION INPUT'!$B$4-IF(+'INFORMATION INPUT'!$C$3="METRIC",25.4,1)</f>
        <v>7</v>
      </c>
      <c r="X17" s="98">
        <f t="shared" si="1"/>
        <v>0</v>
      </c>
      <c r="Y17" s="98">
        <f>IF(MAXA($AO17)&gt;'INFORMATION INPUT'!$B$4,IF(($AO17&gt;=(3*'THICKNESS REPORT'!$E$27)+'INFORMATION INPUT'!$B$4),1,0),0)</f>
        <v>0</v>
      </c>
      <c r="Z17" s="98">
        <f t="shared" si="2"/>
        <v>0</v>
      </c>
      <c r="AA17" s="98" t="str">
        <f t="shared" si="6"/>
        <v/>
      </c>
      <c r="AB17" s="98">
        <v>-0.45</v>
      </c>
      <c r="AC17" s="98">
        <v>94</v>
      </c>
      <c r="AD17" s="98">
        <v>-11.43</v>
      </c>
      <c r="AE17" s="98">
        <v>94</v>
      </c>
      <c r="AF17" s="98">
        <f t="shared" si="3"/>
        <v>0</v>
      </c>
      <c r="AG17" s="11"/>
      <c r="AH17" s="17">
        <f t="shared" si="4"/>
        <v>0</v>
      </c>
      <c r="AI17" s="17">
        <f t="shared" si="7"/>
        <v>9</v>
      </c>
      <c r="AJ17" s="17"/>
      <c r="AK17" s="17"/>
      <c r="AL17" s="17"/>
      <c r="AM17" s="17"/>
      <c r="AN17" s="17"/>
      <c r="AO17" s="17" t="str">
        <f t="shared" si="8"/>
        <v/>
      </c>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row>
    <row r="18" spans="1:162" ht="18">
      <c r="A18" s="91" t="str">
        <f>IF('THICKNESS INPUT'!A19="","",'THICKNESS INPUT'!A19)</f>
        <v/>
      </c>
      <c r="B18" s="92" t="str">
        <f>IF('THICKNESS INPUT'!B19="","",'THICKNESS INPUT'!B19)</f>
        <v/>
      </c>
      <c r="C18" s="93" t="str">
        <f>IF($H18="","",IF('INFORMATION INPUT'!$B$3="IN",FIXED('INFORMATION INPUT'!$B$4,2),FIXED('INFORMATION INPUT'!$B$4,0)))</f>
        <v/>
      </c>
      <c r="D18" s="93" t="str">
        <f>IF('THICKNESS INPUT'!C19="","",'THICKNESS INPUT'!C19)</f>
        <v/>
      </c>
      <c r="E18" s="93" t="str">
        <f>IF('THICKNESS INPUT'!D19="","",'THICKNESS INPUT'!D19)</f>
        <v/>
      </c>
      <c r="F18" s="94" t="str">
        <f>IF('THICKNESS INPUT'!E19="","",'THICKNESS INPUT'!E19)</f>
        <v/>
      </c>
      <c r="G18" s="93" t="str">
        <f>IF('THICKNESS INPUT'!F19="","",'THICKNESS INPUT'!F19)</f>
        <v/>
      </c>
      <c r="H18" s="93" t="str">
        <f>IF('THICKNESS INPUT'!G19="","",IF('INFORMATION INPUT'!$B$3="IN",FIXED('THICKNESS INPUT'!G19,2),ROUND('THICKNESS INPUT'!G19*25.4,0)))</f>
        <v/>
      </c>
      <c r="I18" s="93" t="str">
        <f>IF('THICKNESS INPUT'!H19="","",IF('INFORMATION INPUT'!$B$3="IN",FIXED('THICKNESS INPUT'!H19,2),ROUND('THICKNESS INPUT'!H19*25.4,0)))</f>
        <v/>
      </c>
      <c r="J18" s="93" t="str">
        <f>IF('THICKNESS INPUT'!I19="","",IF('INFORMATION INPUT'!$B$3="IN",FIXED('THICKNESS INPUT'!I19,2),ROUND('THICKNESS INPUT'!I19*25.4,0)))</f>
        <v/>
      </c>
      <c r="K18" s="93" t="str">
        <f>IF('THICKNESS INPUT'!J19="","",IF('INFORMATION INPUT'!$B$3="IN",FIXED('THICKNESS INPUT'!J19,2),ROUND('THICKNESS INPUT'!J19*25.4,0)))</f>
        <v/>
      </c>
      <c r="L18" s="93" t="str">
        <f>IF('THICKNESS INPUT'!K19="","",IF('INFORMATION INPUT'!$B$3="IN",FIXED('THICKNESS INPUT'!K19,2),ROUND('THICKNESS INPUT'!K19*25.4,0)))</f>
        <v/>
      </c>
      <c r="M18" s="93" t="str">
        <f>IF('THICKNESS INPUT'!L19="","",IF('INFORMATION INPUT'!$B$3="IN",FIXED('THICKNESS INPUT'!L19,2),ROUND('THICKNESS INPUT'!L19*25.4,0)))</f>
        <v/>
      </c>
      <c r="N18" s="93" t="str">
        <f>IF('THICKNESS INPUT'!M19="","",IF('INFORMATION INPUT'!$B$3="IN",FIXED('THICKNESS INPUT'!M19,2),ROUND('THICKNESS INPUT'!M19*25.4,0)))</f>
        <v/>
      </c>
      <c r="O18" s="93" t="str">
        <f>IF('THICKNESS INPUT'!N19="","",IF('INFORMATION INPUT'!$B$3="IN",FIXED('THICKNESS INPUT'!N19,2),ROUND('THICKNESS INPUT'!N19*25.4,0)))</f>
        <v/>
      </c>
      <c r="P18" s="93" t="str">
        <f>IF('THICKNESS INPUT'!O19="","",IF('INFORMATION INPUT'!$B$3="IN",FIXED('THICKNESS INPUT'!O19,2),ROUND('THICKNESS INPUT'!O19*25.4,0)))</f>
        <v/>
      </c>
      <c r="Q18" s="91" t="str">
        <f>IF(H18="","",IF('INFORMATION INPUT'!$B$3="IN",(FIXED(MROUND(AVERAGE('THICKNESS INPUT'!G19:O19),0.05),2)),MROUND(AVERAGE(H18:P18),1)))</f>
        <v/>
      </c>
      <c r="R18" s="93" t="str">
        <f t="shared" si="5"/>
        <v xml:space="preserve"> </v>
      </c>
      <c r="S18" s="93" t="str">
        <f>IF('THICKNESS INPUT'!P19="","",'THICKNESS INPUT'!P19)</f>
        <v/>
      </c>
      <c r="T18" s="93" t="str">
        <f>IF('THICKNESS INPUT'!Q19="","",IF('INFORMATION INPUT'!$B$3="IN",FIXED(MROUND('THICKNESS INPUT'!Q19,0.05),2),ROUND('THICKNESS INPUT'!Q19*25.4,0)))</f>
        <v/>
      </c>
      <c r="U18" s="93" t="str">
        <f t="shared" si="0"/>
        <v/>
      </c>
      <c r="V18" s="97"/>
      <c r="W18" s="98">
        <f>'INFORMATION INPUT'!$B$4-IF(+'INFORMATION INPUT'!$C$3="METRIC",25.4,1)</f>
        <v>7</v>
      </c>
      <c r="X18" s="98">
        <f t="shared" si="1"/>
        <v>0</v>
      </c>
      <c r="Y18" s="98">
        <f>IF(MAXA($AO18)&gt;'INFORMATION INPUT'!$B$4,IF(($AO18&gt;=(3*'THICKNESS REPORT'!$E$27)+'INFORMATION INPUT'!$B$4),1,0),0)</f>
        <v>0</v>
      </c>
      <c r="Z18" s="98">
        <f t="shared" si="2"/>
        <v>0</v>
      </c>
      <c r="AA18" s="98" t="str">
        <f t="shared" si="6"/>
        <v/>
      </c>
      <c r="AB18" s="98">
        <v>-0.4</v>
      </c>
      <c r="AC18" s="98">
        <v>95</v>
      </c>
      <c r="AD18" s="98">
        <v>-10.16</v>
      </c>
      <c r="AE18" s="98">
        <v>95</v>
      </c>
      <c r="AF18" s="98">
        <f t="shared" si="3"/>
        <v>0</v>
      </c>
      <c r="AG18" s="11"/>
      <c r="AH18" s="17">
        <f t="shared" si="4"/>
        <v>0</v>
      </c>
      <c r="AI18" s="17">
        <f t="shared" si="7"/>
        <v>9</v>
      </c>
      <c r="AJ18" s="17"/>
      <c r="AK18" s="17"/>
      <c r="AL18" s="17"/>
      <c r="AM18" s="17"/>
      <c r="AN18" s="17"/>
      <c r="AO18" s="17" t="str">
        <f t="shared" si="8"/>
        <v/>
      </c>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row>
    <row r="19" spans="1:162" ht="18">
      <c r="A19" s="91" t="str">
        <f>IF('THICKNESS INPUT'!A20="","",'THICKNESS INPUT'!A20)</f>
        <v/>
      </c>
      <c r="B19" s="92" t="str">
        <f>IF('THICKNESS INPUT'!B20="","",'THICKNESS INPUT'!B20)</f>
        <v/>
      </c>
      <c r="C19" s="93" t="str">
        <f>IF($H19="","",IF('INFORMATION INPUT'!$B$3="IN",FIXED('INFORMATION INPUT'!$B$4,2),FIXED('INFORMATION INPUT'!$B$4,0)))</f>
        <v/>
      </c>
      <c r="D19" s="93" t="str">
        <f>IF('THICKNESS INPUT'!C20="","",'THICKNESS INPUT'!C20)</f>
        <v/>
      </c>
      <c r="E19" s="93" t="str">
        <f>IF('THICKNESS INPUT'!D20="","",'THICKNESS INPUT'!D20)</f>
        <v/>
      </c>
      <c r="F19" s="94" t="str">
        <f>IF('THICKNESS INPUT'!E20="","",'THICKNESS INPUT'!E20)</f>
        <v/>
      </c>
      <c r="G19" s="93" t="str">
        <f>IF('THICKNESS INPUT'!F20="","",'THICKNESS INPUT'!F20)</f>
        <v/>
      </c>
      <c r="H19" s="93" t="str">
        <f>IF('THICKNESS INPUT'!G20="","",IF('INFORMATION INPUT'!$B$3="IN",FIXED('THICKNESS INPUT'!G20,2),ROUND('THICKNESS INPUT'!G20*25.4,0)))</f>
        <v/>
      </c>
      <c r="I19" s="93" t="str">
        <f>IF('THICKNESS INPUT'!H20="","",IF('INFORMATION INPUT'!$B$3="IN",FIXED('THICKNESS INPUT'!H20,2),ROUND('THICKNESS INPUT'!H20*25.4,0)))</f>
        <v/>
      </c>
      <c r="J19" s="93" t="str">
        <f>IF('THICKNESS INPUT'!I20="","",IF('INFORMATION INPUT'!$B$3="IN",FIXED('THICKNESS INPUT'!I20,2),ROUND('THICKNESS INPUT'!I20*25.4,0)))</f>
        <v/>
      </c>
      <c r="K19" s="93" t="str">
        <f>IF('THICKNESS INPUT'!J20="","",IF('INFORMATION INPUT'!$B$3="IN",FIXED('THICKNESS INPUT'!J20,2),ROUND('THICKNESS INPUT'!J20*25.4,0)))</f>
        <v/>
      </c>
      <c r="L19" s="93" t="str">
        <f>IF('THICKNESS INPUT'!K20="","",IF('INFORMATION INPUT'!$B$3="IN",FIXED('THICKNESS INPUT'!K20,2),ROUND('THICKNESS INPUT'!K20*25.4,0)))</f>
        <v/>
      </c>
      <c r="M19" s="93" t="str">
        <f>IF('THICKNESS INPUT'!L20="","",IF('INFORMATION INPUT'!$B$3="IN",FIXED('THICKNESS INPUT'!L20,2),ROUND('THICKNESS INPUT'!L20*25.4,0)))</f>
        <v/>
      </c>
      <c r="N19" s="93" t="str">
        <f>IF('THICKNESS INPUT'!M20="","",IF('INFORMATION INPUT'!$B$3="IN",FIXED('THICKNESS INPUT'!M20,2),ROUND('THICKNESS INPUT'!M20*25.4,0)))</f>
        <v/>
      </c>
      <c r="O19" s="93" t="str">
        <f>IF('THICKNESS INPUT'!N20="","",IF('INFORMATION INPUT'!$B$3="IN",FIXED('THICKNESS INPUT'!N20,2),ROUND('THICKNESS INPUT'!N20*25.4,0)))</f>
        <v/>
      </c>
      <c r="P19" s="93" t="str">
        <f>IF('THICKNESS INPUT'!O20="","",IF('INFORMATION INPUT'!$B$3="IN",FIXED('THICKNESS INPUT'!O20,2),ROUND('THICKNESS INPUT'!O20*25.4,0)))</f>
        <v/>
      </c>
      <c r="Q19" s="91" t="str">
        <f>IF(H19="","",IF('INFORMATION INPUT'!$B$3="IN",(FIXED(MROUND(AVERAGE('THICKNESS INPUT'!G20:O20),0.05),2)),MROUND(AVERAGE(H19:P19),1)))</f>
        <v/>
      </c>
      <c r="R19" s="93" t="str">
        <f t="shared" si="5"/>
        <v xml:space="preserve"> </v>
      </c>
      <c r="S19" s="93" t="str">
        <f>IF('THICKNESS INPUT'!P20="","",'THICKNESS INPUT'!P20)</f>
        <v/>
      </c>
      <c r="T19" s="93" t="str">
        <f>IF('THICKNESS INPUT'!Q20="","",IF('INFORMATION INPUT'!$B$3="IN",FIXED(MROUND('THICKNESS INPUT'!Q20,0.05),2),ROUND('THICKNESS INPUT'!Q20*25.4,0)))</f>
        <v/>
      </c>
      <c r="U19" s="93" t="str">
        <f t="shared" si="0"/>
        <v/>
      </c>
      <c r="V19" s="97"/>
      <c r="W19" s="98">
        <f>'INFORMATION INPUT'!$B$4-IF(+'INFORMATION INPUT'!$C$3="METRIC",25.4,1)</f>
        <v>7</v>
      </c>
      <c r="X19" s="98">
        <f t="shared" si="1"/>
        <v>0</v>
      </c>
      <c r="Y19" s="98">
        <f>IF(MAXA($AO19)&gt;'INFORMATION INPUT'!$B$4,IF(($AO19&gt;=(3*'THICKNESS REPORT'!$E$27)+'INFORMATION INPUT'!$B$4),1,0),0)</f>
        <v>0</v>
      </c>
      <c r="Z19" s="98">
        <f t="shared" si="2"/>
        <v>0</v>
      </c>
      <c r="AA19" s="98" t="str">
        <f t="shared" si="6"/>
        <v/>
      </c>
      <c r="AB19" s="98">
        <v>-0.35</v>
      </c>
      <c r="AC19" s="98">
        <v>96</v>
      </c>
      <c r="AD19" s="98">
        <v>-8.89</v>
      </c>
      <c r="AE19" s="98">
        <v>96</v>
      </c>
      <c r="AF19" s="98">
        <f t="shared" si="3"/>
        <v>0</v>
      </c>
      <c r="AG19" s="11"/>
      <c r="AH19" s="17">
        <f t="shared" si="4"/>
        <v>0</v>
      </c>
      <c r="AI19" s="17">
        <f t="shared" si="7"/>
        <v>9</v>
      </c>
      <c r="AJ19" s="17"/>
      <c r="AK19" s="17"/>
      <c r="AL19" s="17"/>
      <c r="AM19" s="17"/>
      <c r="AN19" s="17"/>
      <c r="AO19" s="17" t="str">
        <f t="shared" si="8"/>
        <v/>
      </c>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row>
    <row r="20" spans="1:162" ht="18">
      <c r="A20" s="91" t="str">
        <f>IF('THICKNESS INPUT'!A21="","",'THICKNESS INPUT'!A21)</f>
        <v/>
      </c>
      <c r="B20" s="92" t="str">
        <f>IF('THICKNESS INPUT'!B21="","",'THICKNESS INPUT'!B21)</f>
        <v/>
      </c>
      <c r="C20" s="93" t="str">
        <f>IF($H20="","",IF('INFORMATION INPUT'!$B$3="IN",FIXED('INFORMATION INPUT'!$B$4,2),FIXED('INFORMATION INPUT'!$B$4,0)))</f>
        <v/>
      </c>
      <c r="D20" s="93" t="str">
        <f>IF('THICKNESS INPUT'!C21="","",'THICKNESS INPUT'!C21)</f>
        <v/>
      </c>
      <c r="E20" s="93" t="str">
        <f>IF('THICKNESS INPUT'!D21="","",'THICKNESS INPUT'!D21)</f>
        <v/>
      </c>
      <c r="F20" s="94" t="str">
        <f>IF('THICKNESS INPUT'!E21="","",'THICKNESS INPUT'!E21)</f>
        <v/>
      </c>
      <c r="G20" s="93" t="str">
        <f>IF('THICKNESS INPUT'!F21="","",'THICKNESS INPUT'!F21)</f>
        <v/>
      </c>
      <c r="H20" s="93" t="str">
        <f>IF('THICKNESS INPUT'!G21="","",IF('INFORMATION INPUT'!$B$3="IN",FIXED('THICKNESS INPUT'!G21,2),ROUND('THICKNESS INPUT'!G21*25.4,0)))</f>
        <v/>
      </c>
      <c r="I20" s="93" t="str">
        <f>IF('THICKNESS INPUT'!H21="","",IF('INFORMATION INPUT'!$B$3="IN",FIXED('THICKNESS INPUT'!H21,2),ROUND('THICKNESS INPUT'!H21*25.4,0)))</f>
        <v/>
      </c>
      <c r="J20" s="93" t="str">
        <f>IF('THICKNESS INPUT'!I21="","",IF('INFORMATION INPUT'!$B$3="IN",FIXED('THICKNESS INPUT'!I21,2),ROUND('THICKNESS INPUT'!I21*25.4,0)))</f>
        <v/>
      </c>
      <c r="K20" s="93" t="str">
        <f>IF('THICKNESS INPUT'!J21="","",IF('INFORMATION INPUT'!$B$3="IN",FIXED('THICKNESS INPUT'!J21,2),ROUND('THICKNESS INPUT'!J21*25.4,0)))</f>
        <v/>
      </c>
      <c r="L20" s="93" t="str">
        <f>IF('THICKNESS INPUT'!K21="","",IF('INFORMATION INPUT'!$B$3="IN",FIXED('THICKNESS INPUT'!K21,2),ROUND('THICKNESS INPUT'!K21*25.4,0)))</f>
        <v/>
      </c>
      <c r="M20" s="93" t="str">
        <f>IF('THICKNESS INPUT'!L21="","",IF('INFORMATION INPUT'!$B$3="IN",FIXED('THICKNESS INPUT'!L21,2),ROUND('THICKNESS INPUT'!L21*25.4,0)))</f>
        <v/>
      </c>
      <c r="N20" s="93" t="str">
        <f>IF('THICKNESS INPUT'!M21="","",IF('INFORMATION INPUT'!$B$3="IN",FIXED('THICKNESS INPUT'!M21,2),ROUND('THICKNESS INPUT'!M21*25.4,0)))</f>
        <v/>
      </c>
      <c r="O20" s="93" t="str">
        <f>IF('THICKNESS INPUT'!N21="","",IF('INFORMATION INPUT'!$B$3="IN",FIXED('THICKNESS INPUT'!N21,2),ROUND('THICKNESS INPUT'!N21*25.4,0)))</f>
        <v/>
      </c>
      <c r="P20" s="93" t="str">
        <f>IF('THICKNESS INPUT'!O21="","",IF('INFORMATION INPUT'!$B$3="IN",FIXED('THICKNESS INPUT'!O21,2),ROUND('THICKNESS INPUT'!O21*25.4,0)))</f>
        <v/>
      </c>
      <c r="Q20" s="91" t="str">
        <f>IF(H20="","",IF('INFORMATION INPUT'!$B$3="IN",(FIXED(MROUND(AVERAGE('THICKNESS INPUT'!G21:O21),0.05),2)),MROUND(AVERAGE(H20:P20),1)))</f>
        <v/>
      </c>
      <c r="R20" s="93" t="str">
        <f t="shared" si="5"/>
        <v xml:space="preserve"> </v>
      </c>
      <c r="S20" s="93" t="str">
        <f>IF('THICKNESS INPUT'!P21="","",'THICKNESS INPUT'!P21)</f>
        <v/>
      </c>
      <c r="T20" s="93" t="str">
        <f>IF('THICKNESS INPUT'!Q21="","",IF('INFORMATION INPUT'!$B$3="IN",FIXED(MROUND('THICKNESS INPUT'!Q21,0.05),2),ROUND('THICKNESS INPUT'!Q21*25.4,0)))</f>
        <v/>
      </c>
      <c r="U20" s="93" t="str">
        <f t="shared" si="0"/>
        <v/>
      </c>
      <c r="V20" s="97"/>
      <c r="W20" s="98">
        <f>'INFORMATION INPUT'!$B$4-IF(+'INFORMATION INPUT'!$C$3="METRIC",25.4,1)</f>
        <v>7</v>
      </c>
      <c r="X20" s="98">
        <f t="shared" si="1"/>
        <v>0</v>
      </c>
      <c r="Y20" s="98">
        <f>IF(MAXA($AO20)&gt;'INFORMATION INPUT'!$B$4,IF(($AO20&gt;=(3*'THICKNESS REPORT'!$E$27)+'INFORMATION INPUT'!$B$4),1,0),0)</f>
        <v>0</v>
      </c>
      <c r="Z20" s="98">
        <f t="shared" si="2"/>
        <v>0</v>
      </c>
      <c r="AA20" s="98" t="str">
        <f t="shared" si="6"/>
        <v/>
      </c>
      <c r="AB20" s="98">
        <v>-0.3</v>
      </c>
      <c r="AC20" s="98">
        <v>97</v>
      </c>
      <c r="AD20" s="98">
        <v>-7.62</v>
      </c>
      <c r="AE20" s="98">
        <v>97</v>
      </c>
      <c r="AF20" s="98">
        <f t="shared" si="3"/>
        <v>0</v>
      </c>
      <c r="AG20" s="11"/>
      <c r="AH20" s="17">
        <f t="shared" si="4"/>
        <v>0</v>
      </c>
      <c r="AI20" s="17">
        <f t="shared" si="7"/>
        <v>9</v>
      </c>
      <c r="AJ20" s="17"/>
      <c r="AK20" s="17"/>
      <c r="AL20" s="17"/>
      <c r="AM20" s="17"/>
      <c r="AN20" s="17"/>
      <c r="AO20" s="17" t="str">
        <f t="shared" si="8"/>
        <v/>
      </c>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row>
    <row r="21" spans="1:162" ht="18">
      <c r="A21" s="91" t="str">
        <f>IF('THICKNESS INPUT'!A22="","",'THICKNESS INPUT'!A22)</f>
        <v/>
      </c>
      <c r="B21" s="92" t="str">
        <f>IF('THICKNESS INPUT'!B22="","",'THICKNESS INPUT'!B22)</f>
        <v/>
      </c>
      <c r="C21" s="93" t="str">
        <f>IF($H21="","",IF('INFORMATION INPUT'!$B$3="IN",FIXED('INFORMATION INPUT'!$B$4,2),FIXED('INFORMATION INPUT'!$B$4,0)))</f>
        <v/>
      </c>
      <c r="D21" s="93" t="str">
        <f>IF('THICKNESS INPUT'!C22="","",'THICKNESS INPUT'!C22)</f>
        <v/>
      </c>
      <c r="E21" s="93" t="str">
        <f>IF('THICKNESS INPUT'!D22="","",'THICKNESS INPUT'!D22)</f>
        <v/>
      </c>
      <c r="F21" s="94" t="str">
        <f>IF('THICKNESS INPUT'!E22="","",'THICKNESS INPUT'!E22)</f>
        <v/>
      </c>
      <c r="G21" s="93" t="str">
        <f>IF('THICKNESS INPUT'!F22="","",'THICKNESS INPUT'!F22)</f>
        <v/>
      </c>
      <c r="H21" s="93" t="str">
        <f>IF('THICKNESS INPUT'!G22="","",IF('INFORMATION INPUT'!$B$3="IN",FIXED('THICKNESS INPUT'!G22,2),ROUND('THICKNESS INPUT'!G22*25.4,0)))</f>
        <v/>
      </c>
      <c r="I21" s="93" t="str">
        <f>IF('THICKNESS INPUT'!H22="","",IF('INFORMATION INPUT'!$B$3="IN",FIXED('THICKNESS INPUT'!H22,2),ROUND('THICKNESS INPUT'!H22*25.4,0)))</f>
        <v/>
      </c>
      <c r="J21" s="93" t="str">
        <f>IF('THICKNESS INPUT'!I22="","",IF('INFORMATION INPUT'!$B$3="IN",FIXED('THICKNESS INPUT'!I22,2),ROUND('THICKNESS INPUT'!I22*25.4,0)))</f>
        <v/>
      </c>
      <c r="K21" s="93" t="str">
        <f>IF('THICKNESS INPUT'!J22="","",IF('INFORMATION INPUT'!$B$3="IN",FIXED('THICKNESS INPUT'!J22,2),ROUND('THICKNESS INPUT'!J22*25.4,0)))</f>
        <v/>
      </c>
      <c r="L21" s="93" t="str">
        <f>IF('THICKNESS INPUT'!K22="","",IF('INFORMATION INPUT'!$B$3="IN",FIXED('THICKNESS INPUT'!K22,2),ROUND('THICKNESS INPUT'!K22*25.4,0)))</f>
        <v/>
      </c>
      <c r="M21" s="93" t="str">
        <f>IF('THICKNESS INPUT'!L22="","",IF('INFORMATION INPUT'!$B$3="IN",FIXED('THICKNESS INPUT'!L22,2),ROUND('THICKNESS INPUT'!L22*25.4,0)))</f>
        <v/>
      </c>
      <c r="N21" s="93" t="str">
        <f>IF('THICKNESS INPUT'!M22="","",IF('INFORMATION INPUT'!$B$3="IN",FIXED('THICKNESS INPUT'!M22,2),ROUND('THICKNESS INPUT'!M22*25.4,0)))</f>
        <v/>
      </c>
      <c r="O21" s="93" t="str">
        <f>IF('THICKNESS INPUT'!N22="","",IF('INFORMATION INPUT'!$B$3="IN",FIXED('THICKNESS INPUT'!N22,2),ROUND('THICKNESS INPUT'!N22*25.4,0)))</f>
        <v/>
      </c>
      <c r="P21" s="93" t="str">
        <f>IF('THICKNESS INPUT'!O22="","",IF('INFORMATION INPUT'!$B$3="IN",FIXED('THICKNESS INPUT'!O22,2),ROUND('THICKNESS INPUT'!O22*25.4,0)))</f>
        <v/>
      </c>
      <c r="Q21" s="91" t="str">
        <f>IF(H21="","",IF('INFORMATION INPUT'!$B$3="IN",(FIXED(MROUND(AVERAGE('THICKNESS INPUT'!G22:O22),0.05),2)),MROUND(AVERAGE(H21:P21),1)))</f>
        <v/>
      </c>
      <c r="R21" s="93" t="str">
        <f t="shared" si="5"/>
        <v xml:space="preserve"> </v>
      </c>
      <c r="S21" s="93" t="str">
        <f>IF('THICKNESS INPUT'!P22="","",'THICKNESS INPUT'!P22)</f>
        <v/>
      </c>
      <c r="T21" s="93" t="str">
        <f>IF('THICKNESS INPUT'!Q22="","",IF('INFORMATION INPUT'!$B$3="IN",FIXED(MROUND('THICKNESS INPUT'!Q22,0.05),2),ROUND('THICKNESS INPUT'!Q22*25.4,0)))</f>
        <v/>
      </c>
      <c r="U21" s="93" t="str">
        <f t="shared" si="0"/>
        <v/>
      </c>
      <c r="V21" s="97"/>
      <c r="W21" s="98">
        <f>'INFORMATION INPUT'!$B$4-IF(+'INFORMATION INPUT'!$C$3="METRIC",25.4,1)</f>
        <v>7</v>
      </c>
      <c r="X21" s="98">
        <f t="shared" si="1"/>
        <v>0</v>
      </c>
      <c r="Y21" s="98">
        <f>IF(MAXA($AO21)&gt;'INFORMATION INPUT'!$B$4,IF(($AO21&gt;=(3*'THICKNESS REPORT'!$E$27)+'INFORMATION INPUT'!$B$4),1,0),0)</f>
        <v>0</v>
      </c>
      <c r="Z21" s="98">
        <f t="shared" si="2"/>
        <v>0</v>
      </c>
      <c r="AA21" s="98" t="str">
        <f t="shared" si="6"/>
        <v/>
      </c>
      <c r="AB21" s="98">
        <v>-0.25</v>
      </c>
      <c r="AC21" s="98">
        <v>98</v>
      </c>
      <c r="AD21" s="98">
        <v>-6.35</v>
      </c>
      <c r="AE21" s="98">
        <v>98</v>
      </c>
      <c r="AF21" s="98">
        <f t="shared" si="3"/>
        <v>0</v>
      </c>
      <c r="AG21" s="11"/>
      <c r="AH21" s="17">
        <f t="shared" si="4"/>
        <v>0</v>
      </c>
      <c r="AI21" s="17">
        <f t="shared" si="7"/>
        <v>9</v>
      </c>
      <c r="AJ21" s="17"/>
      <c r="AK21" s="17"/>
      <c r="AL21" s="17"/>
      <c r="AM21" s="17"/>
      <c r="AN21" s="17"/>
      <c r="AO21" s="17" t="str">
        <f t="shared" si="8"/>
        <v/>
      </c>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row>
    <row r="22" spans="1:162" ht="18">
      <c r="A22" s="91" t="str">
        <f>IF('THICKNESS INPUT'!A23="","",'THICKNESS INPUT'!A23)</f>
        <v/>
      </c>
      <c r="B22" s="92" t="str">
        <f>IF('THICKNESS INPUT'!B23="","",'THICKNESS INPUT'!B23)</f>
        <v/>
      </c>
      <c r="C22" s="93" t="str">
        <f>IF($H22="","",IF('INFORMATION INPUT'!$B$3="IN",FIXED('INFORMATION INPUT'!$B$4,2),FIXED('INFORMATION INPUT'!$B$4,0)))</f>
        <v/>
      </c>
      <c r="D22" s="93" t="str">
        <f>IF('THICKNESS INPUT'!C23="","",'THICKNESS INPUT'!C23)</f>
        <v/>
      </c>
      <c r="E22" s="93" t="str">
        <f>IF('THICKNESS INPUT'!D23="","",'THICKNESS INPUT'!D23)</f>
        <v/>
      </c>
      <c r="F22" s="94" t="str">
        <f>IF('THICKNESS INPUT'!E23="","",'THICKNESS INPUT'!E23)</f>
        <v/>
      </c>
      <c r="G22" s="93" t="str">
        <f>IF('THICKNESS INPUT'!F23="","",'THICKNESS INPUT'!F23)</f>
        <v/>
      </c>
      <c r="H22" s="93" t="str">
        <f>IF('THICKNESS INPUT'!G23="","",IF('INFORMATION INPUT'!$B$3="IN",FIXED('THICKNESS INPUT'!G23,2),ROUND('THICKNESS INPUT'!G23*25.4,0)))</f>
        <v/>
      </c>
      <c r="I22" s="93" t="str">
        <f>IF('THICKNESS INPUT'!H23="","",IF('INFORMATION INPUT'!$B$3="IN",FIXED('THICKNESS INPUT'!H23,2),ROUND('THICKNESS INPUT'!H23*25.4,0)))</f>
        <v/>
      </c>
      <c r="J22" s="93" t="str">
        <f>IF('THICKNESS INPUT'!I23="","",IF('INFORMATION INPUT'!$B$3="IN",FIXED('THICKNESS INPUT'!I23,2),ROUND('THICKNESS INPUT'!I23*25.4,0)))</f>
        <v/>
      </c>
      <c r="K22" s="93" t="str">
        <f>IF('THICKNESS INPUT'!J23="","",IF('INFORMATION INPUT'!$B$3="IN",FIXED('THICKNESS INPUT'!J23,2),ROUND('THICKNESS INPUT'!J23*25.4,0)))</f>
        <v/>
      </c>
      <c r="L22" s="93" t="str">
        <f>IF('THICKNESS INPUT'!K23="","",IF('INFORMATION INPUT'!$B$3="IN",FIXED('THICKNESS INPUT'!K23,2),ROUND('THICKNESS INPUT'!K23*25.4,0)))</f>
        <v/>
      </c>
      <c r="M22" s="93" t="str">
        <f>IF('THICKNESS INPUT'!L23="","",IF('INFORMATION INPUT'!$B$3="IN",FIXED('THICKNESS INPUT'!L23,2),ROUND('THICKNESS INPUT'!L23*25.4,0)))</f>
        <v/>
      </c>
      <c r="N22" s="93" t="str">
        <f>IF('THICKNESS INPUT'!M23="","",IF('INFORMATION INPUT'!$B$3="IN",FIXED('THICKNESS INPUT'!M23,2),ROUND('THICKNESS INPUT'!M23*25.4,0)))</f>
        <v/>
      </c>
      <c r="O22" s="93" t="str">
        <f>IF('THICKNESS INPUT'!N23="","",IF('INFORMATION INPUT'!$B$3="IN",FIXED('THICKNESS INPUT'!N23,2),ROUND('THICKNESS INPUT'!N23*25.4,0)))</f>
        <v/>
      </c>
      <c r="P22" s="93" t="str">
        <f>IF('THICKNESS INPUT'!O23="","",IF('INFORMATION INPUT'!$B$3="IN",FIXED('THICKNESS INPUT'!O23,2),ROUND('THICKNESS INPUT'!O23*25.4,0)))</f>
        <v/>
      </c>
      <c r="Q22" s="91" t="str">
        <f>IF(H22="","",IF('INFORMATION INPUT'!$B$3="IN",(FIXED(MROUND(AVERAGE('THICKNESS INPUT'!G23:O23),0.05),2)),MROUND(AVERAGE(H22:P22),1)))</f>
        <v/>
      </c>
      <c r="R22" s="93" t="str">
        <f t="shared" si="5"/>
        <v xml:space="preserve"> </v>
      </c>
      <c r="S22" s="93" t="str">
        <f>IF('THICKNESS INPUT'!P23="","",'THICKNESS INPUT'!P23)</f>
        <v/>
      </c>
      <c r="T22" s="93" t="str">
        <f>IF('THICKNESS INPUT'!Q23="","",IF('INFORMATION INPUT'!$B$3="IN",FIXED(MROUND('THICKNESS INPUT'!Q23,0.05),2),ROUND('THICKNESS INPUT'!Q23*25.4,0)))</f>
        <v/>
      </c>
      <c r="U22" s="93" t="str">
        <f t="shared" si="0"/>
        <v/>
      </c>
      <c r="V22" s="97"/>
      <c r="W22" s="98">
        <f>'INFORMATION INPUT'!$B$4-IF(+'INFORMATION INPUT'!$C$3="METRIC",25.4,1)</f>
        <v>7</v>
      </c>
      <c r="X22" s="98">
        <f t="shared" si="1"/>
        <v>0</v>
      </c>
      <c r="Y22" s="98">
        <f>IF(MAXA($AO22)&gt;'INFORMATION INPUT'!$B$4,IF(($AO22&gt;=(3*'THICKNESS REPORT'!$E$27)+'INFORMATION INPUT'!$B$4),1,0),0)</f>
        <v>0</v>
      </c>
      <c r="Z22" s="98">
        <f t="shared" si="2"/>
        <v>0</v>
      </c>
      <c r="AA22" s="98" t="str">
        <f t="shared" si="6"/>
        <v/>
      </c>
      <c r="AB22" s="98">
        <v>-0.2</v>
      </c>
      <c r="AC22" s="98">
        <v>99</v>
      </c>
      <c r="AD22" s="98">
        <v>-5.08</v>
      </c>
      <c r="AE22" s="98">
        <v>99</v>
      </c>
      <c r="AF22" s="98">
        <f t="shared" si="3"/>
        <v>0</v>
      </c>
      <c r="AG22" s="11"/>
      <c r="AH22" s="17">
        <f t="shared" si="4"/>
        <v>0</v>
      </c>
      <c r="AI22" s="17">
        <f t="shared" si="7"/>
        <v>9</v>
      </c>
      <c r="AJ22" s="17"/>
      <c r="AK22" s="17"/>
      <c r="AL22" s="17"/>
      <c r="AM22" s="17"/>
      <c r="AN22" s="17"/>
      <c r="AO22" s="17" t="str">
        <f t="shared" si="8"/>
        <v/>
      </c>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row>
    <row r="23" spans="1:162" ht="18">
      <c r="A23" s="91" t="str">
        <f>IF('THICKNESS INPUT'!A24="","",'THICKNESS INPUT'!A24)</f>
        <v/>
      </c>
      <c r="B23" s="92" t="str">
        <f>IF('THICKNESS INPUT'!B24="","",'THICKNESS INPUT'!B24)</f>
        <v/>
      </c>
      <c r="C23" s="93" t="str">
        <f>IF($H23="","",IF('INFORMATION INPUT'!$B$3="IN",FIXED('INFORMATION INPUT'!$B$4,2),FIXED('INFORMATION INPUT'!$B$4,0)))</f>
        <v/>
      </c>
      <c r="D23" s="93" t="str">
        <f>IF('THICKNESS INPUT'!C24="","",'THICKNESS INPUT'!C24)</f>
        <v/>
      </c>
      <c r="E23" s="93" t="str">
        <f>IF('THICKNESS INPUT'!D24="","",'THICKNESS INPUT'!D24)</f>
        <v/>
      </c>
      <c r="F23" s="94" t="str">
        <f>IF('THICKNESS INPUT'!E24="","",'THICKNESS INPUT'!E24)</f>
        <v/>
      </c>
      <c r="G23" s="93" t="str">
        <f>IF('THICKNESS INPUT'!F24="","",'THICKNESS INPUT'!F24)</f>
        <v/>
      </c>
      <c r="H23" s="93" t="str">
        <f>IF('THICKNESS INPUT'!G24="","",IF('INFORMATION INPUT'!$B$3="IN",FIXED('THICKNESS INPUT'!G24,2),ROUND('THICKNESS INPUT'!G24*25.4,0)))</f>
        <v/>
      </c>
      <c r="I23" s="93" t="str">
        <f>IF('THICKNESS INPUT'!H24="","",IF('INFORMATION INPUT'!$B$3="IN",FIXED('THICKNESS INPUT'!H24,2),ROUND('THICKNESS INPUT'!H24*25.4,0)))</f>
        <v/>
      </c>
      <c r="J23" s="93" t="str">
        <f>IF('THICKNESS INPUT'!I24="","",IF('INFORMATION INPUT'!$B$3="IN",FIXED('THICKNESS INPUT'!I24,2),ROUND('THICKNESS INPUT'!I24*25.4,0)))</f>
        <v/>
      </c>
      <c r="K23" s="93" t="str">
        <f>IF('THICKNESS INPUT'!J24="","",IF('INFORMATION INPUT'!$B$3="IN",FIXED('THICKNESS INPUT'!J24,2),ROUND('THICKNESS INPUT'!J24*25.4,0)))</f>
        <v/>
      </c>
      <c r="L23" s="93" t="str">
        <f>IF('THICKNESS INPUT'!K24="","",IF('INFORMATION INPUT'!$B$3="IN",FIXED('THICKNESS INPUT'!K24,2),ROUND('THICKNESS INPUT'!K24*25.4,0)))</f>
        <v/>
      </c>
      <c r="M23" s="93" t="str">
        <f>IF('THICKNESS INPUT'!L24="","",IF('INFORMATION INPUT'!$B$3="IN",FIXED('THICKNESS INPUT'!L24,2),ROUND('THICKNESS INPUT'!L24*25.4,0)))</f>
        <v/>
      </c>
      <c r="N23" s="93" t="str">
        <f>IF('THICKNESS INPUT'!M24="","",IF('INFORMATION INPUT'!$B$3="IN",FIXED('THICKNESS INPUT'!M24,2),ROUND('THICKNESS INPUT'!M24*25.4,0)))</f>
        <v/>
      </c>
      <c r="O23" s="93" t="str">
        <f>IF('THICKNESS INPUT'!N24="","",IF('INFORMATION INPUT'!$B$3="IN",FIXED('THICKNESS INPUT'!N24,2),ROUND('THICKNESS INPUT'!N24*25.4,0)))</f>
        <v/>
      </c>
      <c r="P23" s="93" t="str">
        <f>IF('THICKNESS INPUT'!O24="","",IF('INFORMATION INPUT'!$B$3="IN",FIXED('THICKNESS INPUT'!O24,2),ROUND('THICKNESS INPUT'!O24*25.4,0)))</f>
        <v/>
      </c>
      <c r="Q23" s="91" t="str">
        <f>IF(H23="","",IF('INFORMATION INPUT'!$B$3="IN",(FIXED(MROUND(AVERAGE('THICKNESS INPUT'!G24:O24),0.05),2)),MROUND(AVERAGE(H23:P23),1)))</f>
        <v/>
      </c>
      <c r="R23" s="93" t="str">
        <f t="shared" si="5"/>
        <v xml:space="preserve"> </v>
      </c>
      <c r="S23" s="93" t="str">
        <f>IF('THICKNESS INPUT'!P24="","",'THICKNESS INPUT'!P24)</f>
        <v/>
      </c>
      <c r="T23" s="93" t="str">
        <f>IF('THICKNESS INPUT'!Q24="","",IF('INFORMATION INPUT'!$B$3="IN",FIXED(MROUND('THICKNESS INPUT'!Q24,0.05),2),ROUND('THICKNESS INPUT'!Q24*25.4,0)))</f>
        <v/>
      </c>
      <c r="U23" s="93" t="str">
        <f t="shared" si="0"/>
        <v/>
      </c>
      <c r="V23" s="97"/>
      <c r="W23" s="98">
        <f>'INFORMATION INPUT'!$B$4-IF(+'INFORMATION INPUT'!$C$3="METRIC",25.4,1)</f>
        <v>7</v>
      </c>
      <c r="X23" s="98">
        <f t="shared" si="1"/>
        <v>0</v>
      </c>
      <c r="Y23" s="98">
        <f>IF(MAXA($AO23)&gt;'INFORMATION INPUT'!$B$4,IF(($AO23&gt;=(3*'THICKNESS REPORT'!$E$27)+'INFORMATION INPUT'!$B$4),1,0),0)</f>
        <v>0</v>
      </c>
      <c r="Z23" s="98">
        <f t="shared" si="2"/>
        <v>0</v>
      </c>
      <c r="AA23" s="98" t="str">
        <f t="shared" si="6"/>
        <v/>
      </c>
      <c r="AB23" s="98">
        <v>-0.15</v>
      </c>
      <c r="AC23" s="98">
        <v>100</v>
      </c>
      <c r="AD23" s="98">
        <v>-3.81</v>
      </c>
      <c r="AE23" s="98">
        <v>100</v>
      </c>
      <c r="AF23" s="98">
        <f t="shared" si="3"/>
        <v>0</v>
      </c>
      <c r="AG23" s="11"/>
      <c r="AH23" s="17">
        <f t="shared" si="4"/>
        <v>0</v>
      </c>
      <c r="AI23" s="17">
        <f t="shared" si="7"/>
        <v>9</v>
      </c>
      <c r="AJ23" s="17"/>
      <c r="AK23" s="17"/>
      <c r="AL23" s="17"/>
      <c r="AM23" s="17"/>
      <c r="AN23" s="17"/>
      <c r="AO23" s="17" t="str">
        <f t="shared" si="8"/>
        <v/>
      </c>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row>
    <row r="24" spans="1:162" ht="18">
      <c r="A24" s="91" t="str">
        <f>IF('THICKNESS INPUT'!A25="","",'THICKNESS INPUT'!A25)</f>
        <v/>
      </c>
      <c r="B24" s="92" t="str">
        <f>IF('THICKNESS INPUT'!B25="","",'THICKNESS INPUT'!B25)</f>
        <v/>
      </c>
      <c r="C24" s="93" t="str">
        <f>IF($H24="","",IF('INFORMATION INPUT'!$B$3="IN",FIXED('INFORMATION INPUT'!$B$4,2),FIXED('INFORMATION INPUT'!$B$4,0)))</f>
        <v/>
      </c>
      <c r="D24" s="93" t="str">
        <f>IF('THICKNESS INPUT'!C25="","",'THICKNESS INPUT'!C25)</f>
        <v/>
      </c>
      <c r="E24" s="93" t="str">
        <f>IF('THICKNESS INPUT'!D25="","",'THICKNESS INPUT'!D25)</f>
        <v/>
      </c>
      <c r="F24" s="94" t="str">
        <f>IF('THICKNESS INPUT'!E25="","",'THICKNESS INPUT'!E25)</f>
        <v/>
      </c>
      <c r="G24" s="93" t="str">
        <f>IF('THICKNESS INPUT'!F25="","",'THICKNESS INPUT'!F25)</f>
        <v/>
      </c>
      <c r="H24" s="93" t="str">
        <f>IF('THICKNESS INPUT'!G25="","",IF('INFORMATION INPUT'!$B$3="IN",FIXED('THICKNESS INPUT'!G25,2),ROUND('THICKNESS INPUT'!G25*25.4,0)))</f>
        <v/>
      </c>
      <c r="I24" s="93" t="str">
        <f>IF('THICKNESS INPUT'!H25="","",IF('INFORMATION INPUT'!$B$3="IN",FIXED('THICKNESS INPUT'!H25,2),ROUND('THICKNESS INPUT'!H25*25.4,0)))</f>
        <v/>
      </c>
      <c r="J24" s="93" t="str">
        <f>IF('THICKNESS INPUT'!I25="","",IF('INFORMATION INPUT'!$B$3="IN",FIXED('THICKNESS INPUT'!I25,2),ROUND('THICKNESS INPUT'!I25*25.4,0)))</f>
        <v/>
      </c>
      <c r="K24" s="93" t="str">
        <f>IF('THICKNESS INPUT'!J25="","",IF('INFORMATION INPUT'!$B$3="IN",FIXED('THICKNESS INPUT'!J25,2),ROUND('THICKNESS INPUT'!J25*25.4,0)))</f>
        <v/>
      </c>
      <c r="L24" s="93" t="str">
        <f>IF('THICKNESS INPUT'!K25="","",IF('INFORMATION INPUT'!$B$3="IN",FIXED('THICKNESS INPUT'!K25,2),ROUND('THICKNESS INPUT'!K25*25.4,0)))</f>
        <v/>
      </c>
      <c r="M24" s="93" t="str">
        <f>IF('THICKNESS INPUT'!L25="","",IF('INFORMATION INPUT'!$B$3="IN",FIXED('THICKNESS INPUT'!L25,2),ROUND('THICKNESS INPUT'!L25*25.4,0)))</f>
        <v/>
      </c>
      <c r="N24" s="93" t="str">
        <f>IF('THICKNESS INPUT'!M25="","",IF('INFORMATION INPUT'!$B$3="IN",FIXED('THICKNESS INPUT'!M25,2),ROUND('THICKNESS INPUT'!M25*25.4,0)))</f>
        <v/>
      </c>
      <c r="O24" s="93" t="str">
        <f>IF('THICKNESS INPUT'!N25="","",IF('INFORMATION INPUT'!$B$3="IN",FIXED('THICKNESS INPUT'!N25,2),ROUND('THICKNESS INPUT'!N25*25.4,0)))</f>
        <v/>
      </c>
      <c r="P24" s="93" t="str">
        <f>IF('THICKNESS INPUT'!O25="","",IF('INFORMATION INPUT'!$B$3="IN",FIXED('THICKNESS INPUT'!O25,2),ROUND('THICKNESS INPUT'!O25*25.4,0)))</f>
        <v/>
      </c>
      <c r="Q24" s="91" t="str">
        <f>IF(H24="","",IF('INFORMATION INPUT'!$B$3="IN",(FIXED(MROUND(AVERAGE('THICKNESS INPUT'!G25:O25),0.05),2)),MROUND(AVERAGE(H24:P24),1)))</f>
        <v/>
      </c>
      <c r="R24" s="93" t="str">
        <f t="shared" si="5"/>
        <v xml:space="preserve"> </v>
      </c>
      <c r="S24" s="93" t="str">
        <f>IF('THICKNESS INPUT'!P25="","",'THICKNESS INPUT'!P25)</f>
        <v/>
      </c>
      <c r="T24" s="93" t="str">
        <f>IF('THICKNESS INPUT'!Q25="","",IF('INFORMATION INPUT'!$B$3="IN",FIXED(MROUND('THICKNESS INPUT'!Q25,0.05),2),ROUND('THICKNESS INPUT'!Q25*25.4,0)))</f>
        <v/>
      </c>
      <c r="U24" s="93" t="str">
        <f t="shared" si="0"/>
        <v/>
      </c>
      <c r="V24" s="97"/>
      <c r="W24" s="98">
        <f>'INFORMATION INPUT'!$B$4-IF(+'INFORMATION INPUT'!$C$3="METRIC",25.4,1)</f>
        <v>7</v>
      </c>
      <c r="X24" s="98">
        <f t="shared" si="1"/>
        <v>0</v>
      </c>
      <c r="Y24" s="98">
        <f>IF(MAXA($AO24)&gt;'INFORMATION INPUT'!$B$4,IF(($AO24&gt;=(3*'THICKNESS REPORT'!$E$27)+'INFORMATION INPUT'!$B$4),1,0),0)</f>
        <v>0</v>
      </c>
      <c r="Z24" s="98">
        <f t="shared" si="2"/>
        <v>0</v>
      </c>
      <c r="AA24" s="98" t="str">
        <f t="shared" si="6"/>
        <v/>
      </c>
      <c r="AB24" s="98">
        <v>-0.1</v>
      </c>
      <c r="AC24" s="98">
        <v>101</v>
      </c>
      <c r="AD24" s="98">
        <v>-2.54</v>
      </c>
      <c r="AE24" s="98">
        <v>101</v>
      </c>
      <c r="AF24" s="98">
        <f t="shared" si="3"/>
        <v>0</v>
      </c>
      <c r="AG24" s="11"/>
      <c r="AH24" s="17">
        <f t="shared" si="4"/>
        <v>0</v>
      </c>
      <c r="AI24" s="17">
        <f t="shared" si="7"/>
        <v>9</v>
      </c>
      <c r="AJ24" s="17"/>
      <c r="AK24" s="17"/>
      <c r="AL24" s="17"/>
      <c r="AM24" s="17"/>
      <c r="AN24" s="17"/>
      <c r="AO24" s="17" t="str">
        <f t="shared" si="8"/>
        <v/>
      </c>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row>
    <row r="25" spans="1:162" ht="18">
      <c r="A25" s="91" t="str">
        <f>IF('THICKNESS INPUT'!A26="","",'THICKNESS INPUT'!A26)</f>
        <v/>
      </c>
      <c r="B25" s="92" t="str">
        <f>IF('THICKNESS INPUT'!B26="","",'THICKNESS INPUT'!B26)</f>
        <v/>
      </c>
      <c r="C25" s="93" t="str">
        <f>IF($H25="","",IF('INFORMATION INPUT'!$B$3="IN",FIXED('INFORMATION INPUT'!$B$4,2),FIXED('INFORMATION INPUT'!$B$4,0)))</f>
        <v/>
      </c>
      <c r="D25" s="93" t="str">
        <f>IF('THICKNESS INPUT'!C26="","",'THICKNESS INPUT'!C26)</f>
        <v/>
      </c>
      <c r="E25" s="93" t="str">
        <f>IF('THICKNESS INPUT'!D26="","",'THICKNESS INPUT'!D26)</f>
        <v/>
      </c>
      <c r="F25" s="94" t="str">
        <f>IF('THICKNESS INPUT'!E26="","",'THICKNESS INPUT'!E26)</f>
        <v/>
      </c>
      <c r="G25" s="93" t="str">
        <f>IF('THICKNESS INPUT'!F26="","",'THICKNESS INPUT'!F26)</f>
        <v/>
      </c>
      <c r="H25" s="93" t="str">
        <f>IF('THICKNESS INPUT'!G26="","",IF('INFORMATION INPUT'!$B$3="IN",FIXED('THICKNESS INPUT'!G26,2),ROUND('THICKNESS INPUT'!G26*25.4,0)))</f>
        <v/>
      </c>
      <c r="I25" s="93" t="str">
        <f>IF('THICKNESS INPUT'!H26="","",IF('INFORMATION INPUT'!$B$3="IN",FIXED('THICKNESS INPUT'!H26,2),ROUND('THICKNESS INPUT'!H26*25.4,0)))</f>
        <v/>
      </c>
      <c r="J25" s="93" t="str">
        <f>IF('THICKNESS INPUT'!I26="","",IF('INFORMATION INPUT'!$B$3="IN",FIXED('THICKNESS INPUT'!I26,2),ROUND('THICKNESS INPUT'!I26*25.4,0)))</f>
        <v/>
      </c>
      <c r="K25" s="93" t="str">
        <f>IF('THICKNESS INPUT'!J26="","",IF('INFORMATION INPUT'!$B$3="IN",FIXED('THICKNESS INPUT'!J26,2),ROUND('THICKNESS INPUT'!J26*25.4,0)))</f>
        <v/>
      </c>
      <c r="L25" s="93" t="str">
        <f>IF('THICKNESS INPUT'!K26="","",IF('INFORMATION INPUT'!$B$3="IN",FIXED('THICKNESS INPUT'!K26,2),ROUND('THICKNESS INPUT'!K26*25.4,0)))</f>
        <v/>
      </c>
      <c r="M25" s="93" t="str">
        <f>IF('THICKNESS INPUT'!L26="","",IF('INFORMATION INPUT'!$B$3="IN",FIXED('THICKNESS INPUT'!L26,2),ROUND('THICKNESS INPUT'!L26*25.4,0)))</f>
        <v/>
      </c>
      <c r="N25" s="93" t="str">
        <f>IF('THICKNESS INPUT'!M26="","",IF('INFORMATION INPUT'!$B$3="IN",FIXED('THICKNESS INPUT'!M26,2),ROUND('THICKNESS INPUT'!M26*25.4,0)))</f>
        <v/>
      </c>
      <c r="O25" s="93" t="str">
        <f>IF('THICKNESS INPUT'!N26="","",IF('INFORMATION INPUT'!$B$3="IN",FIXED('THICKNESS INPUT'!N26,2),ROUND('THICKNESS INPUT'!N26*25.4,0)))</f>
        <v/>
      </c>
      <c r="P25" s="93" t="str">
        <f>IF('THICKNESS INPUT'!O26="","",IF('INFORMATION INPUT'!$B$3="IN",FIXED('THICKNESS INPUT'!O26,2),ROUND('THICKNESS INPUT'!O26*25.4,0)))</f>
        <v/>
      </c>
      <c r="Q25" s="91" t="str">
        <f>IF(H25="","",IF('INFORMATION INPUT'!$B$3="IN",(FIXED(MROUND(AVERAGE('THICKNESS INPUT'!G26:O26),0.05),2)),MROUND(AVERAGE(H25:P25),1)))</f>
        <v/>
      </c>
      <c r="R25" s="93" t="str">
        <f t="shared" si="5"/>
        <v xml:space="preserve"> </v>
      </c>
      <c r="S25" s="93" t="str">
        <f>IF('THICKNESS INPUT'!P26="","",'THICKNESS INPUT'!P26)</f>
        <v/>
      </c>
      <c r="T25" s="93" t="str">
        <f>IF('THICKNESS INPUT'!Q26="","",IF('INFORMATION INPUT'!$B$3="IN",FIXED(MROUND('THICKNESS INPUT'!Q26,0.05),2),ROUND('THICKNESS INPUT'!Q26*25.4,0)))</f>
        <v/>
      </c>
      <c r="U25" s="93" t="str">
        <f t="shared" si="0"/>
        <v/>
      </c>
      <c r="V25" s="97"/>
      <c r="W25" s="98">
        <f>'INFORMATION INPUT'!$B$4-IF(+'INFORMATION INPUT'!$C$3="METRIC",25.4,1)</f>
        <v>7</v>
      </c>
      <c r="X25" s="98">
        <f t="shared" si="1"/>
        <v>0</v>
      </c>
      <c r="Y25" s="98">
        <f>IF(MAXA($AO25)&gt;'INFORMATION INPUT'!$B$4,IF(($AO25&gt;=(3*'THICKNESS REPORT'!$E$27)+'INFORMATION INPUT'!$B$4),1,0),0)</f>
        <v>0</v>
      </c>
      <c r="Z25" s="98">
        <f t="shared" si="2"/>
        <v>0</v>
      </c>
      <c r="AA25" s="98" t="str">
        <f t="shared" si="6"/>
        <v/>
      </c>
      <c r="AB25" s="98">
        <v>-0.05</v>
      </c>
      <c r="AC25" s="98">
        <v>102</v>
      </c>
      <c r="AD25" s="98">
        <v>-1.27</v>
      </c>
      <c r="AE25" s="98">
        <v>102</v>
      </c>
      <c r="AF25" s="98">
        <f t="shared" si="3"/>
        <v>0</v>
      </c>
      <c r="AG25" s="11"/>
      <c r="AH25" s="17">
        <f t="shared" si="4"/>
        <v>0</v>
      </c>
      <c r="AI25" s="17">
        <f t="shared" si="7"/>
        <v>9</v>
      </c>
      <c r="AJ25" s="17"/>
      <c r="AK25" s="17"/>
      <c r="AL25" s="17"/>
      <c r="AM25" s="17"/>
      <c r="AN25" s="17"/>
      <c r="AO25" s="17" t="str">
        <f t="shared" si="8"/>
        <v/>
      </c>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row>
    <row r="26" spans="1:162" ht="18">
      <c r="A26" s="91" t="str">
        <f>IF('THICKNESS INPUT'!A27="","",'THICKNESS INPUT'!A27)</f>
        <v/>
      </c>
      <c r="B26" s="92" t="str">
        <f>IF('THICKNESS INPUT'!B27="","",'THICKNESS INPUT'!B27)</f>
        <v/>
      </c>
      <c r="C26" s="93" t="str">
        <f>IF($H26="","",IF('INFORMATION INPUT'!$B$3="IN",FIXED('INFORMATION INPUT'!$B$4,2),FIXED('INFORMATION INPUT'!$B$4,0)))</f>
        <v/>
      </c>
      <c r="D26" s="93" t="str">
        <f>IF('THICKNESS INPUT'!C27="","",'THICKNESS INPUT'!C27)</f>
        <v/>
      </c>
      <c r="E26" s="93" t="str">
        <f>IF('THICKNESS INPUT'!D27="","",'THICKNESS INPUT'!D27)</f>
        <v/>
      </c>
      <c r="F26" s="94" t="str">
        <f>IF('THICKNESS INPUT'!E27="","",'THICKNESS INPUT'!E27)</f>
        <v/>
      </c>
      <c r="G26" s="93" t="str">
        <f>IF('THICKNESS INPUT'!F27="","",'THICKNESS INPUT'!F27)</f>
        <v/>
      </c>
      <c r="H26" s="93" t="str">
        <f>IF('THICKNESS INPUT'!G27="","",IF('INFORMATION INPUT'!$B$3="IN",FIXED('THICKNESS INPUT'!G27,2),ROUND('THICKNESS INPUT'!G27*25.4,0)))</f>
        <v/>
      </c>
      <c r="I26" s="93" t="str">
        <f>IF('THICKNESS INPUT'!H27="","",IF('INFORMATION INPUT'!$B$3="IN",FIXED('THICKNESS INPUT'!H27,2),ROUND('THICKNESS INPUT'!H27*25.4,0)))</f>
        <v/>
      </c>
      <c r="J26" s="93" t="str">
        <f>IF('THICKNESS INPUT'!I27="","",IF('INFORMATION INPUT'!$B$3="IN",FIXED('THICKNESS INPUT'!I27,2),ROUND('THICKNESS INPUT'!I27*25.4,0)))</f>
        <v/>
      </c>
      <c r="K26" s="93" t="str">
        <f>IF('THICKNESS INPUT'!J27="","",IF('INFORMATION INPUT'!$B$3="IN",FIXED('THICKNESS INPUT'!J27,2),ROUND('THICKNESS INPUT'!J27*25.4,0)))</f>
        <v/>
      </c>
      <c r="L26" s="93" t="str">
        <f>IF('THICKNESS INPUT'!K27="","",IF('INFORMATION INPUT'!$B$3="IN",FIXED('THICKNESS INPUT'!K27,2),ROUND('THICKNESS INPUT'!K27*25.4,0)))</f>
        <v/>
      </c>
      <c r="M26" s="93" t="str">
        <f>IF('THICKNESS INPUT'!L27="","",IF('INFORMATION INPUT'!$B$3="IN",FIXED('THICKNESS INPUT'!L27,2),ROUND('THICKNESS INPUT'!L27*25.4,0)))</f>
        <v/>
      </c>
      <c r="N26" s="93" t="str">
        <f>IF('THICKNESS INPUT'!M27="","",IF('INFORMATION INPUT'!$B$3="IN",FIXED('THICKNESS INPUT'!M27,2),ROUND('THICKNESS INPUT'!M27*25.4,0)))</f>
        <v/>
      </c>
      <c r="O26" s="93" t="str">
        <f>IF('THICKNESS INPUT'!N27="","",IF('INFORMATION INPUT'!$B$3="IN",FIXED('THICKNESS INPUT'!N27,2),ROUND('THICKNESS INPUT'!N27*25.4,0)))</f>
        <v/>
      </c>
      <c r="P26" s="93" t="str">
        <f>IF('THICKNESS INPUT'!O27="","",IF('INFORMATION INPUT'!$B$3="IN",FIXED('THICKNESS INPUT'!O27,2),ROUND('THICKNESS INPUT'!O27*25.4,0)))</f>
        <v/>
      </c>
      <c r="Q26" s="91" t="str">
        <f>IF(H26="","",IF('INFORMATION INPUT'!$B$3="IN",(FIXED(MROUND(AVERAGE('THICKNESS INPUT'!G27:O27),0.05),2)),MROUND(AVERAGE(H26:P26),1)))</f>
        <v/>
      </c>
      <c r="R26" s="93" t="str">
        <f t="shared" si="5"/>
        <v xml:space="preserve"> </v>
      </c>
      <c r="S26" s="93" t="str">
        <f>IF('THICKNESS INPUT'!P27="","",'THICKNESS INPUT'!P27)</f>
        <v/>
      </c>
      <c r="T26" s="93" t="str">
        <f>IF('THICKNESS INPUT'!Q27="","",IF('INFORMATION INPUT'!$B$3="IN",FIXED(MROUND('THICKNESS INPUT'!Q27,0.05),2),ROUND('THICKNESS INPUT'!Q27*25.4,0)))</f>
        <v/>
      </c>
      <c r="U26" s="93" t="str">
        <f t="shared" si="0"/>
        <v/>
      </c>
      <c r="V26" s="97"/>
      <c r="W26" s="98">
        <f>'INFORMATION INPUT'!$B$4-IF(+'INFORMATION INPUT'!$C$3="METRIC",25.4,1)</f>
        <v>7</v>
      </c>
      <c r="X26" s="98">
        <f t="shared" si="1"/>
        <v>0</v>
      </c>
      <c r="Y26" s="98">
        <f>IF(MAXA($AO26)&gt;'INFORMATION INPUT'!$B$4,IF(($AO26&gt;=(3*'THICKNESS REPORT'!$E$27)+'INFORMATION INPUT'!$B$4),1,0),0)</f>
        <v>0</v>
      </c>
      <c r="Z26" s="98">
        <f t="shared" si="2"/>
        <v>0</v>
      </c>
      <c r="AA26" s="98" t="str">
        <f t="shared" si="6"/>
        <v/>
      </c>
      <c r="AB26" s="98">
        <v>0</v>
      </c>
      <c r="AC26" s="98">
        <v>103</v>
      </c>
      <c r="AD26" s="98">
        <v>0</v>
      </c>
      <c r="AE26" s="98">
        <v>103</v>
      </c>
      <c r="AF26" s="98">
        <f t="shared" si="3"/>
        <v>0</v>
      </c>
      <c r="AG26" s="11"/>
      <c r="AH26" s="17">
        <f t="shared" si="4"/>
        <v>0</v>
      </c>
      <c r="AI26" s="17">
        <f t="shared" si="7"/>
        <v>9</v>
      </c>
      <c r="AJ26" s="17"/>
      <c r="AK26" s="17"/>
      <c r="AL26" s="17"/>
      <c r="AM26" s="17"/>
      <c r="AN26" s="17"/>
      <c r="AO26" s="17" t="str">
        <f t="shared" si="8"/>
        <v/>
      </c>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row>
    <row r="27" spans="1:162" ht="18">
      <c r="A27" s="91" t="str">
        <f>IF('THICKNESS INPUT'!A28="","",'THICKNESS INPUT'!A28)</f>
        <v/>
      </c>
      <c r="B27" s="92" t="str">
        <f>IF('THICKNESS INPUT'!B28="","",'THICKNESS INPUT'!B28)</f>
        <v/>
      </c>
      <c r="C27" s="93" t="str">
        <f>IF($H27="","",IF('INFORMATION INPUT'!$B$3="IN",FIXED('INFORMATION INPUT'!$B$4,2),FIXED('INFORMATION INPUT'!$B$4,0)))</f>
        <v/>
      </c>
      <c r="D27" s="93" t="str">
        <f>IF('THICKNESS INPUT'!C28="","",'THICKNESS INPUT'!C28)</f>
        <v/>
      </c>
      <c r="E27" s="93" t="str">
        <f>IF('THICKNESS INPUT'!D28="","",'THICKNESS INPUT'!D28)</f>
        <v/>
      </c>
      <c r="F27" s="94" t="str">
        <f>IF('THICKNESS INPUT'!E28="","",'THICKNESS INPUT'!E28)</f>
        <v/>
      </c>
      <c r="G27" s="93" t="str">
        <f>IF('THICKNESS INPUT'!F28="","",'THICKNESS INPUT'!F28)</f>
        <v/>
      </c>
      <c r="H27" s="93" t="str">
        <f>IF('THICKNESS INPUT'!G28="","",IF('INFORMATION INPUT'!$B$3="IN",FIXED('THICKNESS INPUT'!G28,2),ROUND('THICKNESS INPUT'!G28*25.4,0)))</f>
        <v/>
      </c>
      <c r="I27" s="93" t="str">
        <f>IF('THICKNESS INPUT'!H28="","",IF('INFORMATION INPUT'!$B$3="IN",FIXED('THICKNESS INPUT'!H28,2),ROUND('THICKNESS INPUT'!H28*25.4,0)))</f>
        <v/>
      </c>
      <c r="J27" s="93" t="str">
        <f>IF('THICKNESS INPUT'!I28="","",IF('INFORMATION INPUT'!$B$3="IN",FIXED('THICKNESS INPUT'!I28,2),ROUND('THICKNESS INPUT'!I28*25.4,0)))</f>
        <v/>
      </c>
      <c r="K27" s="93" t="str">
        <f>IF('THICKNESS INPUT'!J28="","",IF('INFORMATION INPUT'!$B$3="IN",FIXED('THICKNESS INPUT'!J28,2),ROUND('THICKNESS INPUT'!J28*25.4,0)))</f>
        <v/>
      </c>
      <c r="L27" s="93" t="str">
        <f>IF('THICKNESS INPUT'!K28="","",IF('INFORMATION INPUT'!$B$3="IN",FIXED('THICKNESS INPUT'!K28,2),ROUND('THICKNESS INPUT'!K28*25.4,0)))</f>
        <v/>
      </c>
      <c r="M27" s="93" t="str">
        <f>IF('THICKNESS INPUT'!L28="","",IF('INFORMATION INPUT'!$B$3="IN",FIXED('THICKNESS INPUT'!L28,2),ROUND('THICKNESS INPUT'!L28*25.4,0)))</f>
        <v/>
      </c>
      <c r="N27" s="93" t="str">
        <f>IF('THICKNESS INPUT'!M28="","",IF('INFORMATION INPUT'!$B$3="IN",FIXED('THICKNESS INPUT'!M28,2),ROUND('THICKNESS INPUT'!M28*25.4,0)))</f>
        <v/>
      </c>
      <c r="O27" s="93" t="str">
        <f>IF('THICKNESS INPUT'!N28="","",IF('INFORMATION INPUT'!$B$3="IN",FIXED('THICKNESS INPUT'!N28,2),ROUND('THICKNESS INPUT'!N28*25.4,0)))</f>
        <v/>
      </c>
      <c r="P27" s="93" t="str">
        <f>IF('THICKNESS INPUT'!O28="","",IF('INFORMATION INPUT'!$B$3="IN",FIXED('THICKNESS INPUT'!O28,2),ROUND('THICKNESS INPUT'!O28*25.4,0)))</f>
        <v/>
      </c>
      <c r="Q27" s="91" t="str">
        <f>IF(H27="","",IF('INFORMATION INPUT'!$B$3="IN",(FIXED(MROUND(AVERAGE('THICKNESS INPUT'!G28:O28),0.05),2)),MROUND(AVERAGE(H27:P27),1)))</f>
        <v/>
      </c>
      <c r="R27" s="93" t="str">
        <f t="shared" si="5"/>
        <v xml:space="preserve"> </v>
      </c>
      <c r="S27" s="93" t="str">
        <f>IF('THICKNESS INPUT'!P28="","",'THICKNESS INPUT'!P28)</f>
        <v/>
      </c>
      <c r="T27" s="93" t="str">
        <f>IF('THICKNESS INPUT'!Q28="","",IF('INFORMATION INPUT'!$B$3="IN",FIXED(MROUND('THICKNESS INPUT'!Q28,0.05),2),ROUND('THICKNESS INPUT'!Q28*25.4,0)))</f>
        <v/>
      </c>
      <c r="U27" s="93" t="str">
        <f t="shared" si="0"/>
        <v/>
      </c>
      <c r="V27" s="97"/>
      <c r="W27" s="98">
        <f>'INFORMATION INPUT'!$B$4-IF(+'INFORMATION INPUT'!$C$3="METRIC",25.4,1)</f>
        <v>7</v>
      </c>
      <c r="X27" s="98">
        <f t="shared" si="1"/>
        <v>0</v>
      </c>
      <c r="Y27" s="98">
        <f>IF(MAXA($AO27)&gt;'INFORMATION INPUT'!$B$4,IF(($AO27&gt;=(3*'THICKNESS REPORT'!$E$27)+'INFORMATION INPUT'!$B$4),1,0),0)</f>
        <v>0</v>
      </c>
      <c r="Z27" s="98">
        <f t="shared" si="2"/>
        <v>0</v>
      </c>
      <c r="AA27" s="98" t="str">
        <f t="shared" si="6"/>
        <v/>
      </c>
      <c r="AB27" s="83"/>
      <c r="AC27" s="83"/>
      <c r="AD27" s="83"/>
      <c r="AE27" s="83"/>
      <c r="AF27" s="98">
        <f t="shared" si="3"/>
        <v>0</v>
      </c>
      <c r="AG27" s="11"/>
      <c r="AH27" s="17">
        <f t="shared" si="4"/>
        <v>0</v>
      </c>
      <c r="AI27" s="17">
        <f t="shared" si="7"/>
        <v>9</v>
      </c>
      <c r="AJ27" s="17"/>
      <c r="AK27" s="17"/>
      <c r="AL27" s="17"/>
      <c r="AM27" s="17"/>
      <c r="AN27" s="17"/>
      <c r="AO27" s="17" t="str">
        <f t="shared" si="8"/>
        <v/>
      </c>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row>
    <row r="28" spans="1:162" ht="18">
      <c r="A28" s="91" t="str">
        <f>IF('THICKNESS INPUT'!A29="","",'THICKNESS INPUT'!A29)</f>
        <v/>
      </c>
      <c r="B28" s="92" t="str">
        <f>IF('THICKNESS INPUT'!B29="","",'THICKNESS INPUT'!B29)</f>
        <v/>
      </c>
      <c r="C28" s="93" t="str">
        <f>IF($H28="","",IF('INFORMATION INPUT'!$B$3="IN",FIXED('INFORMATION INPUT'!$B$4,2),FIXED('INFORMATION INPUT'!$B$4,0)))</f>
        <v/>
      </c>
      <c r="D28" s="93" t="str">
        <f>IF('THICKNESS INPUT'!C29="","",'THICKNESS INPUT'!C29)</f>
        <v/>
      </c>
      <c r="E28" s="93" t="str">
        <f>IF('THICKNESS INPUT'!D29="","",'THICKNESS INPUT'!D29)</f>
        <v/>
      </c>
      <c r="F28" s="94" t="str">
        <f>IF('THICKNESS INPUT'!E29="","",'THICKNESS INPUT'!E29)</f>
        <v/>
      </c>
      <c r="G28" s="93" t="str">
        <f>IF('THICKNESS INPUT'!F29="","",'THICKNESS INPUT'!F29)</f>
        <v/>
      </c>
      <c r="H28" s="93" t="str">
        <f>IF('THICKNESS INPUT'!G29="","",IF('INFORMATION INPUT'!$B$3="IN",FIXED('THICKNESS INPUT'!G29,2),ROUND('THICKNESS INPUT'!G29*25.4,0)))</f>
        <v/>
      </c>
      <c r="I28" s="93" t="str">
        <f>IF('THICKNESS INPUT'!H29="","",IF('INFORMATION INPUT'!$B$3="IN",FIXED('THICKNESS INPUT'!H29,2),ROUND('THICKNESS INPUT'!H29*25.4,0)))</f>
        <v/>
      </c>
      <c r="J28" s="93" t="str">
        <f>IF('THICKNESS INPUT'!I29="","",IF('INFORMATION INPUT'!$B$3="IN",FIXED('THICKNESS INPUT'!I29,2),ROUND('THICKNESS INPUT'!I29*25.4,0)))</f>
        <v/>
      </c>
      <c r="K28" s="93" t="str">
        <f>IF('THICKNESS INPUT'!J29="","",IF('INFORMATION INPUT'!$B$3="IN",FIXED('THICKNESS INPUT'!J29,2),ROUND('THICKNESS INPUT'!J29*25.4,0)))</f>
        <v/>
      </c>
      <c r="L28" s="93" t="str">
        <f>IF('THICKNESS INPUT'!K29="","",IF('INFORMATION INPUT'!$B$3="IN",FIXED('THICKNESS INPUT'!K29,2),ROUND('THICKNESS INPUT'!K29*25.4,0)))</f>
        <v/>
      </c>
      <c r="M28" s="93" t="str">
        <f>IF('THICKNESS INPUT'!L29="","",IF('INFORMATION INPUT'!$B$3="IN",FIXED('THICKNESS INPUT'!L29,2),ROUND('THICKNESS INPUT'!L29*25.4,0)))</f>
        <v/>
      </c>
      <c r="N28" s="93" t="str">
        <f>IF('THICKNESS INPUT'!M29="","",IF('INFORMATION INPUT'!$B$3="IN",FIXED('THICKNESS INPUT'!M29,2),ROUND('THICKNESS INPUT'!M29*25.4,0)))</f>
        <v/>
      </c>
      <c r="O28" s="93" t="str">
        <f>IF('THICKNESS INPUT'!N29="","",IF('INFORMATION INPUT'!$B$3="IN",FIXED('THICKNESS INPUT'!N29,2),ROUND('THICKNESS INPUT'!N29*25.4,0)))</f>
        <v/>
      </c>
      <c r="P28" s="93" t="str">
        <f>IF('THICKNESS INPUT'!O29="","",IF('INFORMATION INPUT'!$B$3="IN",FIXED('THICKNESS INPUT'!O29,2),ROUND('THICKNESS INPUT'!O29*25.4,0)))</f>
        <v/>
      </c>
      <c r="Q28" s="91" t="str">
        <f>IF(H28="","",IF('INFORMATION INPUT'!$B$3="IN",(FIXED(MROUND(AVERAGE('THICKNESS INPUT'!G29:O29),0.05),2)),MROUND(AVERAGE(H28:P28),1)))</f>
        <v/>
      </c>
      <c r="R28" s="93" t="str">
        <f t="shared" si="5"/>
        <v xml:space="preserve"> </v>
      </c>
      <c r="S28" s="93" t="str">
        <f>IF('THICKNESS INPUT'!P29="","",'THICKNESS INPUT'!P29)</f>
        <v/>
      </c>
      <c r="T28" s="93" t="str">
        <f>IF('THICKNESS INPUT'!Q29="","",IF('INFORMATION INPUT'!$B$3="IN",FIXED(MROUND('THICKNESS INPUT'!Q29,0.05),2),ROUND('THICKNESS INPUT'!Q29*25.4,0)))</f>
        <v/>
      </c>
      <c r="U28" s="93" t="str">
        <f t="shared" si="0"/>
        <v/>
      </c>
      <c r="V28" s="97"/>
      <c r="W28" s="98">
        <f>'INFORMATION INPUT'!$B$4-IF(+'INFORMATION INPUT'!$C$3="METRIC",25.4,1)</f>
        <v>7</v>
      </c>
      <c r="X28" s="98">
        <f t="shared" si="1"/>
        <v>0</v>
      </c>
      <c r="Y28" s="98">
        <f>IF(MAXA($AO28)&gt;'INFORMATION INPUT'!$B$4,IF(($AO28&gt;=(3*'THICKNESS REPORT'!$E$27)+'INFORMATION INPUT'!$B$4),1,0),0)</f>
        <v>0</v>
      </c>
      <c r="Z28" s="98">
        <f t="shared" si="2"/>
        <v>0</v>
      </c>
      <c r="AA28" s="98" t="str">
        <f t="shared" si="6"/>
        <v/>
      </c>
      <c r="AB28" s="83"/>
      <c r="AC28" s="83"/>
      <c r="AD28" s="83"/>
      <c r="AE28" s="83"/>
      <c r="AF28" s="98">
        <f t="shared" si="3"/>
        <v>0</v>
      </c>
      <c r="AG28" s="11"/>
      <c r="AH28" s="17">
        <f t="shared" si="4"/>
        <v>0</v>
      </c>
      <c r="AI28" s="17">
        <f t="shared" si="7"/>
        <v>9</v>
      </c>
      <c r="AJ28" s="17"/>
      <c r="AK28" s="17"/>
      <c r="AL28" s="17"/>
      <c r="AM28" s="17"/>
      <c r="AN28" s="17"/>
      <c r="AO28" s="17" t="str">
        <f t="shared" si="8"/>
        <v/>
      </c>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row>
    <row r="29" spans="1:162" ht="18">
      <c r="A29" s="91" t="str">
        <f>IF('THICKNESS INPUT'!A30="","",'THICKNESS INPUT'!A30)</f>
        <v/>
      </c>
      <c r="B29" s="92" t="str">
        <f>IF('THICKNESS INPUT'!B30="","",'THICKNESS INPUT'!B30)</f>
        <v/>
      </c>
      <c r="C29" s="93" t="str">
        <f>IF($H29="","",IF('INFORMATION INPUT'!$B$3="IN",FIXED('INFORMATION INPUT'!$B$4,2),FIXED('INFORMATION INPUT'!$B$4,0)))</f>
        <v/>
      </c>
      <c r="D29" s="93" t="str">
        <f>IF('THICKNESS INPUT'!C30="","",'THICKNESS INPUT'!C30)</f>
        <v/>
      </c>
      <c r="E29" s="93" t="str">
        <f>IF('THICKNESS INPUT'!D30="","",'THICKNESS INPUT'!D30)</f>
        <v/>
      </c>
      <c r="F29" s="94" t="str">
        <f>IF('THICKNESS INPUT'!E30="","",'THICKNESS INPUT'!E30)</f>
        <v/>
      </c>
      <c r="G29" s="93" t="str">
        <f>IF('THICKNESS INPUT'!F30="","",'THICKNESS INPUT'!F30)</f>
        <v/>
      </c>
      <c r="H29" s="93" t="str">
        <f>IF('THICKNESS INPUT'!G30="","",IF('INFORMATION INPUT'!$B$3="IN",FIXED('THICKNESS INPUT'!G30,2),ROUND('THICKNESS INPUT'!G30*25.4,0)))</f>
        <v/>
      </c>
      <c r="I29" s="93" t="str">
        <f>IF('THICKNESS INPUT'!H30="","",IF('INFORMATION INPUT'!$B$3="IN",FIXED('THICKNESS INPUT'!H30,2),ROUND('THICKNESS INPUT'!H30*25.4,0)))</f>
        <v/>
      </c>
      <c r="J29" s="93" t="str">
        <f>IF('THICKNESS INPUT'!I30="","",IF('INFORMATION INPUT'!$B$3="IN",FIXED('THICKNESS INPUT'!I30,2),ROUND('THICKNESS INPUT'!I30*25.4,0)))</f>
        <v/>
      </c>
      <c r="K29" s="93" t="str">
        <f>IF('THICKNESS INPUT'!J30="","",IF('INFORMATION INPUT'!$B$3="IN",FIXED('THICKNESS INPUT'!J30,2),ROUND('THICKNESS INPUT'!J30*25.4,0)))</f>
        <v/>
      </c>
      <c r="L29" s="93" t="str">
        <f>IF('THICKNESS INPUT'!K30="","",IF('INFORMATION INPUT'!$B$3="IN",FIXED('THICKNESS INPUT'!K30,2),ROUND('THICKNESS INPUT'!K30*25.4,0)))</f>
        <v/>
      </c>
      <c r="M29" s="93" t="str">
        <f>IF('THICKNESS INPUT'!L30="","",IF('INFORMATION INPUT'!$B$3="IN",FIXED('THICKNESS INPUT'!L30,2),ROUND('THICKNESS INPUT'!L30*25.4,0)))</f>
        <v/>
      </c>
      <c r="N29" s="93" t="str">
        <f>IF('THICKNESS INPUT'!M30="","",IF('INFORMATION INPUT'!$B$3="IN",FIXED('THICKNESS INPUT'!M30,2),ROUND('THICKNESS INPUT'!M30*25.4,0)))</f>
        <v/>
      </c>
      <c r="O29" s="93" t="str">
        <f>IF('THICKNESS INPUT'!N30="","",IF('INFORMATION INPUT'!$B$3="IN",FIXED('THICKNESS INPUT'!N30,2),ROUND('THICKNESS INPUT'!N30*25.4,0)))</f>
        <v/>
      </c>
      <c r="P29" s="93" t="str">
        <f>IF('THICKNESS INPUT'!O30="","",IF('INFORMATION INPUT'!$B$3="IN",FIXED('THICKNESS INPUT'!O30,2),ROUND('THICKNESS INPUT'!O30*25.4,0)))</f>
        <v/>
      </c>
      <c r="Q29" s="91" t="str">
        <f>IF(H29="","",IF('INFORMATION INPUT'!$B$3="IN",(FIXED(MROUND(AVERAGE('THICKNESS INPUT'!G30:O30),0.05),2)),MROUND(AVERAGE(H29:P29),1)))</f>
        <v/>
      </c>
      <c r="R29" s="93" t="str">
        <f t="shared" si="5"/>
        <v xml:space="preserve"> </v>
      </c>
      <c r="S29" s="93" t="str">
        <f>IF('THICKNESS INPUT'!P30="","",'THICKNESS INPUT'!P30)</f>
        <v/>
      </c>
      <c r="T29" s="93" t="str">
        <f>IF('THICKNESS INPUT'!Q30="","",IF('INFORMATION INPUT'!$B$3="IN",FIXED(MROUND('THICKNESS INPUT'!Q30,0.05),2),ROUND('THICKNESS INPUT'!Q30*25.4,0)))</f>
        <v/>
      </c>
      <c r="U29" s="93" t="str">
        <f t="shared" si="0"/>
        <v/>
      </c>
      <c r="V29" s="97"/>
      <c r="W29" s="98">
        <f>'INFORMATION INPUT'!$B$4-IF(+'INFORMATION INPUT'!$C$3="METRIC",25.4,1)</f>
        <v>7</v>
      </c>
      <c r="X29" s="98">
        <f t="shared" si="1"/>
        <v>0</v>
      </c>
      <c r="Y29" s="98">
        <f>IF(MAXA($AO29)&gt;'INFORMATION INPUT'!$B$4,IF(($AO29&gt;=(3*'THICKNESS REPORT'!$E$27)+'INFORMATION INPUT'!$B$4),1,0),0)</f>
        <v>0</v>
      </c>
      <c r="Z29" s="98">
        <f t="shared" si="2"/>
        <v>0</v>
      </c>
      <c r="AA29" s="98" t="str">
        <f t="shared" si="6"/>
        <v/>
      </c>
      <c r="AB29" s="83"/>
      <c r="AC29" s="83"/>
      <c r="AD29" s="83"/>
      <c r="AE29" s="83"/>
      <c r="AF29" s="98">
        <f t="shared" si="3"/>
        <v>0</v>
      </c>
      <c r="AG29" s="11"/>
      <c r="AH29" s="17">
        <f t="shared" si="4"/>
        <v>0</v>
      </c>
      <c r="AI29" s="17">
        <f t="shared" si="7"/>
        <v>9</v>
      </c>
      <c r="AJ29" s="17"/>
      <c r="AK29" s="17"/>
      <c r="AL29" s="17"/>
      <c r="AM29" s="17"/>
      <c r="AN29" s="17"/>
      <c r="AO29" s="17" t="str">
        <f t="shared" si="8"/>
        <v/>
      </c>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row>
    <row r="30" spans="1:162" ht="18">
      <c r="A30" s="91" t="str">
        <f>IF('THICKNESS INPUT'!A31="","",'THICKNESS INPUT'!A31)</f>
        <v/>
      </c>
      <c r="B30" s="92" t="str">
        <f>IF('THICKNESS INPUT'!B31="","",'THICKNESS INPUT'!B31)</f>
        <v/>
      </c>
      <c r="C30" s="93" t="str">
        <f>IF($H30="","",IF('INFORMATION INPUT'!$B$3="IN",FIXED('INFORMATION INPUT'!$B$4,2),FIXED('INFORMATION INPUT'!$B$4,0)))</f>
        <v/>
      </c>
      <c r="D30" s="93" t="str">
        <f>IF('THICKNESS INPUT'!C31="","",'THICKNESS INPUT'!C31)</f>
        <v/>
      </c>
      <c r="E30" s="93" t="str">
        <f>IF('THICKNESS INPUT'!D31="","",'THICKNESS INPUT'!D31)</f>
        <v/>
      </c>
      <c r="F30" s="94" t="str">
        <f>IF('THICKNESS INPUT'!E31="","",'THICKNESS INPUT'!E31)</f>
        <v/>
      </c>
      <c r="G30" s="93" t="str">
        <f>IF('THICKNESS INPUT'!F31="","",'THICKNESS INPUT'!F31)</f>
        <v/>
      </c>
      <c r="H30" s="93" t="str">
        <f>IF('THICKNESS INPUT'!G31="","",IF('INFORMATION INPUT'!$B$3="IN",FIXED('THICKNESS INPUT'!G31,2),ROUND('THICKNESS INPUT'!G31*25.4,0)))</f>
        <v/>
      </c>
      <c r="I30" s="93" t="str">
        <f>IF('THICKNESS INPUT'!H31="","",IF('INFORMATION INPUT'!$B$3="IN",FIXED('THICKNESS INPUT'!H31,2),ROUND('THICKNESS INPUT'!H31*25.4,0)))</f>
        <v/>
      </c>
      <c r="J30" s="93" t="str">
        <f>IF('THICKNESS INPUT'!I31="","",IF('INFORMATION INPUT'!$B$3="IN",FIXED('THICKNESS INPUT'!I31,2),ROUND('THICKNESS INPUT'!I31*25.4,0)))</f>
        <v/>
      </c>
      <c r="K30" s="93" t="str">
        <f>IF('THICKNESS INPUT'!J31="","",IF('INFORMATION INPUT'!$B$3="IN",FIXED('THICKNESS INPUT'!J31,2),ROUND('THICKNESS INPUT'!J31*25.4,0)))</f>
        <v/>
      </c>
      <c r="L30" s="93" t="str">
        <f>IF('THICKNESS INPUT'!K31="","",IF('INFORMATION INPUT'!$B$3="IN",FIXED('THICKNESS INPUT'!K31,2),ROUND('THICKNESS INPUT'!K31*25.4,0)))</f>
        <v/>
      </c>
      <c r="M30" s="93" t="str">
        <f>IF('THICKNESS INPUT'!L31="","",IF('INFORMATION INPUT'!$B$3="IN",FIXED('THICKNESS INPUT'!L31,2),ROUND('THICKNESS INPUT'!L31*25.4,0)))</f>
        <v/>
      </c>
      <c r="N30" s="93" t="str">
        <f>IF('THICKNESS INPUT'!M31="","",IF('INFORMATION INPUT'!$B$3="IN",FIXED('THICKNESS INPUT'!M31,2),ROUND('THICKNESS INPUT'!M31*25.4,0)))</f>
        <v/>
      </c>
      <c r="O30" s="93" t="str">
        <f>IF('THICKNESS INPUT'!N31="","",IF('INFORMATION INPUT'!$B$3="IN",FIXED('THICKNESS INPUT'!N31,2),ROUND('THICKNESS INPUT'!N31*25.4,0)))</f>
        <v/>
      </c>
      <c r="P30" s="93" t="str">
        <f>IF('THICKNESS INPUT'!O31="","",IF('INFORMATION INPUT'!$B$3="IN",FIXED('THICKNESS INPUT'!O31,2),ROUND('THICKNESS INPUT'!O31*25.4,0)))</f>
        <v/>
      </c>
      <c r="Q30" s="91" t="str">
        <f>IF(H30="","",IF('INFORMATION INPUT'!$B$3="IN",(FIXED(MROUND(AVERAGE('THICKNESS INPUT'!G31:O31),0.05),2)),MROUND(AVERAGE(H30:P30),1)))</f>
        <v/>
      </c>
      <c r="R30" s="93" t="str">
        <f t="shared" si="5"/>
        <v xml:space="preserve"> </v>
      </c>
      <c r="S30" s="93" t="str">
        <f>IF('THICKNESS INPUT'!P31="","",'THICKNESS INPUT'!P31)</f>
        <v/>
      </c>
      <c r="T30" s="93" t="str">
        <f>IF('THICKNESS INPUT'!Q31="","",IF('INFORMATION INPUT'!$B$3="IN",FIXED(MROUND('THICKNESS INPUT'!Q31,0.05),2),ROUND('THICKNESS INPUT'!Q31*25.4,0)))</f>
        <v/>
      </c>
      <c r="U30" s="93" t="str">
        <f t="shared" si="0"/>
        <v/>
      </c>
      <c r="V30" s="97"/>
      <c r="W30" s="98">
        <f>'INFORMATION INPUT'!$B$4-IF(+'INFORMATION INPUT'!$C$3="METRIC",25.4,1)</f>
        <v>7</v>
      </c>
      <c r="X30" s="98">
        <f t="shared" si="1"/>
        <v>0</v>
      </c>
      <c r="Y30" s="98">
        <f>IF(MAXA($AO30)&gt;'INFORMATION INPUT'!$B$4,IF(($AO30&gt;=(3*'THICKNESS REPORT'!$E$27)+'INFORMATION INPUT'!$B$4),1,0),0)</f>
        <v>0</v>
      </c>
      <c r="Z30" s="98">
        <f t="shared" si="2"/>
        <v>0</v>
      </c>
      <c r="AA30" s="98" t="str">
        <f t="shared" si="6"/>
        <v/>
      </c>
      <c r="AB30" s="83"/>
      <c r="AC30" s="83"/>
      <c r="AD30" s="83"/>
      <c r="AE30" s="83"/>
      <c r="AF30" s="98">
        <f t="shared" si="3"/>
        <v>0</v>
      </c>
      <c r="AG30" s="11"/>
      <c r="AH30" s="17">
        <f t="shared" si="4"/>
        <v>0</v>
      </c>
      <c r="AI30" s="17">
        <f t="shared" si="7"/>
        <v>9</v>
      </c>
      <c r="AJ30" s="17"/>
      <c r="AK30" s="17"/>
      <c r="AL30" s="17"/>
      <c r="AM30" s="17"/>
      <c r="AN30" s="17"/>
      <c r="AO30" s="17" t="str">
        <f t="shared" si="8"/>
        <v/>
      </c>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row>
    <row r="31" spans="1:162" ht="18">
      <c r="A31" s="91" t="str">
        <f>IF('THICKNESS INPUT'!A32="","",'THICKNESS INPUT'!A32)</f>
        <v/>
      </c>
      <c r="B31" s="92" t="str">
        <f>IF('THICKNESS INPUT'!B32="","",'THICKNESS INPUT'!B32)</f>
        <v/>
      </c>
      <c r="C31" s="93" t="str">
        <f>IF($H31="","",IF('INFORMATION INPUT'!$B$3="IN",FIXED('INFORMATION INPUT'!$B$4,2),FIXED('INFORMATION INPUT'!$B$4,0)))</f>
        <v/>
      </c>
      <c r="D31" s="93" t="str">
        <f>IF('THICKNESS INPUT'!C32="","",'THICKNESS INPUT'!C32)</f>
        <v/>
      </c>
      <c r="E31" s="93" t="str">
        <f>IF('THICKNESS INPUT'!D32="","",'THICKNESS INPUT'!D32)</f>
        <v/>
      </c>
      <c r="F31" s="94" t="str">
        <f>IF('THICKNESS INPUT'!E32="","",'THICKNESS INPUT'!E32)</f>
        <v/>
      </c>
      <c r="G31" s="93" t="str">
        <f>IF('THICKNESS INPUT'!F32="","",'THICKNESS INPUT'!F32)</f>
        <v/>
      </c>
      <c r="H31" s="93" t="str">
        <f>IF('THICKNESS INPUT'!G32="","",IF('INFORMATION INPUT'!$B$3="IN",FIXED('THICKNESS INPUT'!G32,2),ROUND('THICKNESS INPUT'!G32*25.4,0)))</f>
        <v/>
      </c>
      <c r="I31" s="93" t="str">
        <f>IF('THICKNESS INPUT'!H32="","",IF('INFORMATION INPUT'!$B$3="IN",FIXED('THICKNESS INPUT'!H32,2),ROUND('THICKNESS INPUT'!H32*25.4,0)))</f>
        <v/>
      </c>
      <c r="J31" s="93" t="str">
        <f>IF('THICKNESS INPUT'!I32="","",IF('INFORMATION INPUT'!$B$3="IN",FIXED('THICKNESS INPUT'!I32,2),ROUND('THICKNESS INPUT'!I32*25.4,0)))</f>
        <v/>
      </c>
      <c r="K31" s="93" t="str">
        <f>IF('THICKNESS INPUT'!J32="","",IF('INFORMATION INPUT'!$B$3="IN",FIXED('THICKNESS INPUT'!J32,2),ROUND('THICKNESS INPUT'!J32*25.4,0)))</f>
        <v/>
      </c>
      <c r="L31" s="93" t="str">
        <f>IF('THICKNESS INPUT'!K32="","",IF('INFORMATION INPUT'!$B$3="IN",FIXED('THICKNESS INPUT'!K32,2),ROUND('THICKNESS INPUT'!K32*25.4,0)))</f>
        <v/>
      </c>
      <c r="M31" s="93" t="str">
        <f>IF('THICKNESS INPUT'!L32="","",IF('INFORMATION INPUT'!$B$3="IN",FIXED('THICKNESS INPUT'!L32,2),ROUND('THICKNESS INPUT'!L32*25.4,0)))</f>
        <v/>
      </c>
      <c r="N31" s="93" t="str">
        <f>IF('THICKNESS INPUT'!M32="","",IF('INFORMATION INPUT'!$B$3="IN",FIXED('THICKNESS INPUT'!M32,2),ROUND('THICKNESS INPUT'!M32*25.4,0)))</f>
        <v/>
      </c>
      <c r="O31" s="93" t="str">
        <f>IF('THICKNESS INPUT'!N32="","",IF('INFORMATION INPUT'!$B$3="IN",FIXED('THICKNESS INPUT'!N32,2),ROUND('THICKNESS INPUT'!N32*25.4,0)))</f>
        <v/>
      </c>
      <c r="P31" s="93" t="str">
        <f>IF('THICKNESS INPUT'!O32="","",IF('INFORMATION INPUT'!$B$3="IN",FIXED('THICKNESS INPUT'!O32,2),ROUND('THICKNESS INPUT'!O32*25.4,0)))</f>
        <v/>
      </c>
      <c r="Q31" s="91" t="str">
        <f>IF(H31="","",IF('INFORMATION INPUT'!$B$3="IN",(FIXED(MROUND(AVERAGE('THICKNESS INPUT'!G32:O32),0.05),2)),MROUND(AVERAGE(H31:P31),1)))</f>
        <v/>
      </c>
      <c r="R31" s="93" t="str">
        <f t="shared" si="5"/>
        <v xml:space="preserve"> </v>
      </c>
      <c r="S31" s="93" t="str">
        <f>IF('THICKNESS INPUT'!P32="","",'THICKNESS INPUT'!P32)</f>
        <v/>
      </c>
      <c r="T31" s="93" t="str">
        <f>IF('THICKNESS INPUT'!Q32="","",IF('INFORMATION INPUT'!$B$3="IN",FIXED(MROUND('THICKNESS INPUT'!Q32,0.05),2),ROUND('THICKNESS INPUT'!Q32*25.4,0)))</f>
        <v/>
      </c>
      <c r="U31" s="93" t="str">
        <f t="shared" si="0"/>
        <v/>
      </c>
      <c r="V31" s="97"/>
      <c r="W31" s="98">
        <f>'INFORMATION INPUT'!$B$4-IF(+'INFORMATION INPUT'!$C$3="METRIC",25.4,1)</f>
        <v>7</v>
      </c>
      <c r="X31" s="98">
        <f t="shared" si="1"/>
        <v>0</v>
      </c>
      <c r="Y31" s="98">
        <f>IF(MAXA($AO31)&gt;'INFORMATION INPUT'!$B$4,IF(($AO31&gt;=(3*'THICKNESS REPORT'!$E$27)+'INFORMATION INPUT'!$B$4),1,0),0)</f>
        <v>0</v>
      </c>
      <c r="Z31" s="98">
        <f t="shared" si="2"/>
        <v>0</v>
      </c>
      <c r="AA31" s="98" t="str">
        <f t="shared" si="6"/>
        <v/>
      </c>
      <c r="AB31" s="83"/>
      <c r="AC31" s="83"/>
      <c r="AD31" s="83"/>
      <c r="AE31" s="83"/>
      <c r="AF31" s="98">
        <f t="shared" si="3"/>
        <v>0</v>
      </c>
      <c r="AG31" s="11"/>
      <c r="AH31" s="17">
        <f t="shared" si="4"/>
        <v>0</v>
      </c>
      <c r="AI31" s="17">
        <f t="shared" si="7"/>
        <v>9</v>
      </c>
      <c r="AJ31" s="17"/>
      <c r="AK31" s="17"/>
      <c r="AL31" s="17"/>
      <c r="AM31" s="17"/>
      <c r="AN31" s="17"/>
      <c r="AO31" s="17" t="str">
        <f t="shared" si="8"/>
        <v/>
      </c>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row>
    <row r="32" spans="1:162" ht="18">
      <c r="A32" s="91" t="str">
        <f>IF('THICKNESS INPUT'!A33="","",'THICKNESS INPUT'!A33)</f>
        <v/>
      </c>
      <c r="B32" s="92" t="str">
        <f>IF('THICKNESS INPUT'!B33="","",'THICKNESS INPUT'!B33)</f>
        <v/>
      </c>
      <c r="C32" s="93" t="str">
        <f>IF($H32="","",IF('INFORMATION INPUT'!$B$3="IN",FIXED('INFORMATION INPUT'!$B$4,2),FIXED('INFORMATION INPUT'!$B$4,0)))</f>
        <v/>
      </c>
      <c r="D32" s="93" t="str">
        <f>IF('THICKNESS INPUT'!C33="","",'THICKNESS INPUT'!C33)</f>
        <v/>
      </c>
      <c r="E32" s="93" t="str">
        <f>IF('THICKNESS INPUT'!D33="","",'THICKNESS INPUT'!D33)</f>
        <v/>
      </c>
      <c r="F32" s="94" t="str">
        <f>IF('THICKNESS INPUT'!E33="","",'THICKNESS INPUT'!E33)</f>
        <v/>
      </c>
      <c r="G32" s="93" t="str">
        <f>IF('THICKNESS INPUT'!F33="","",'THICKNESS INPUT'!F33)</f>
        <v/>
      </c>
      <c r="H32" s="93" t="str">
        <f>IF('THICKNESS INPUT'!G33="","",IF('INFORMATION INPUT'!$B$3="IN",FIXED('THICKNESS INPUT'!G33,2),ROUND('THICKNESS INPUT'!G33*25.4,0)))</f>
        <v/>
      </c>
      <c r="I32" s="93" t="str">
        <f>IF('THICKNESS INPUT'!H33="","",IF('INFORMATION INPUT'!$B$3="IN",FIXED('THICKNESS INPUT'!H33,2),ROUND('THICKNESS INPUT'!H33*25.4,0)))</f>
        <v/>
      </c>
      <c r="J32" s="93" t="str">
        <f>IF('THICKNESS INPUT'!I33="","",IF('INFORMATION INPUT'!$B$3="IN",FIXED('THICKNESS INPUT'!I33,2),ROUND('THICKNESS INPUT'!I33*25.4,0)))</f>
        <v/>
      </c>
      <c r="K32" s="93" t="str">
        <f>IF('THICKNESS INPUT'!J33="","",IF('INFORMATION INPUT'!$B$3="IN",FIXED('THICKNESS INPUT'!J33,2),ROUND('THICKNESS INPUT'!J33*25.4,0)))</f>
        <v/>
      </c>
      <c r="L32" s="93" t="str">
        <f>IF('THICKNESS INPUT'!K33="","",IF('INFORMATION INPUT'!$B$3="IN",FIXED('THICKNESS INPUT'!K33,2),ROUND('THICKNESS INPUT'!K33*25.4,0)))</f>
        <v/>
      </c>
      <c r="M32" s="93" t="str">
        <f>IF('THICKNESS INPUT'!L33="","",IF('INFORMATION INPUT'!$B$3="IN",FIXED('THICKNESS INPUT'!L33,2),ROUND('THICKNESS INPUT'!L33*25.4,0)))</f>
        <v/>
      </c>
      <c r="N32" s="93" t="str">
        <f>IF('THICKNESS INPUT'!M33="","",IF('INFORMATION INPUT'!$B$3="IN",FIXED('THICKNESS INPUT'!M33,2),ROUND('THICKNESS INPUT'!M33*25.4,0)))</f>
        <v/>
      </c>
      <c r="O32" s="93" t="str">
        <f>IF('THICKNESS INPUT'!N33="","",IF('INFORMATION INPUT'!$B$3="IN",FIXED('THICKNESS INPUT'!N33,2),ROUND('THICKNESS INPUT'!N33*25.4,0)))</f>
        <v/>
      </c>
      <c r="P32" s="93" t="str">
        <f>IF('THICKNESS INPUT'!O33="","",IF('INFORMATION INPUT'!$B$3="IN",FIXED('THICKNESS INPUT'!O33,2),ROUND('THICKNESS INPUT'!O33*25.4,0)))</f>
        <v/>
      </c>
      <c r="Q32" s="91" t="str">
        <f>IF(H32="","",IF('INFORMATION INPUT'!$B$3="IN",(FIXED(MROUND(AVERAGE('THICKNESS INPUT'!G33:O33),0.05),2)),MROUND(AVERAGE(H32:P32),1)))</f>
        <v/>
      </c>
      <c r="R32" s="93" t="str">
        <f t="shared" si="5"/>
        <v xml:space="preserve"> </v>
      </c>
      <c r="S32" s="93" t="str">
        <f>IF('THICKNESS INPUT'!P33="","",'THICKNESS INPUT'!P33)</f>
        <v/>
      </c>
      <c r="T32" s="93" t="str">
        <f>IF('THICKNESS INPUT'!Q33="","",IF('INFORMATION INPUT'!$B$3="IN",FIXED(MROUND('THICKNESS INPUT'!Q33,0.05),2),ROUND('THICKNESS INPUT'!Q33*25.4,0)))</f>
        <v/>
      </c>
      <c r="U32" s="93" t="str">
        <f t="shared" si="0"/>
        <v/>
      </c>
      <c r="V32" s="97"/>
      <c r="W32" s="98">
        <f>'INFORMATION INPUT'!$B$4-IF(+'INFORMATION INPUT'!$C$3="METRIC",25.4,1)</f>
        <v>7</v>
      </c>
      <c r="X32" s="98">
        <f t="shared" si="1"/>
        <v>0</v>
      </c>
      <c r="Y32" s="98">
        <f>IF(MAXA($AO32)&gt;'INFORMATION INPUT'!$B$4,IF(($AO32&gt;=(3*'THICKNESS REPORT'!$E$27)+'INFORMATION INPUT'!$B$4),1,0),0)</f>
        <v>0</v>
      </c>
      <c r="Z32" s="98">
        <f t="shared" si="2"/>
        <v>0</v>
      </c>
      <c r="AA32" s="98" t="str">
        <f t="shared" si="6"/>
        <v/>
      </c>
      <c r="AB32" s="83"/>
      <c r="AC32" s="83"/>
      <c r="AD32" s="83"/>
      <c r="AE32" s="83"/>
      <c r="AF32" s="98">
        <f t="shared" si="3"/>
        <v>0</v>
      </c>
      <c r="AG32" s="11"/>
      <c r="AH32" s="17">
        <f t="shared" si="4"/>
        <v>0</v>
      </c>
      <c r="AI32" s="17">
        <f t="shared" si="7"/>
        <v>9</v>
      </c>
      <c r="AJ32" s="17"/>
      <c r="AK32" s="17"/>
      <c r="AL32" s="17"/>
      <c r="AM32" s="17"/>
      <c r="AN32" s="17"/>
      <c r="AO32" s="17" t="str">
        <f t="shared" si="8"/>
        <v/>
      </c>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row>
    <row r="33" spans="1:162" ht="18">
      <c r="A33" s="91" t="str">
        <f>IF('THICKNESS INPUT'!A34="","",'THICKNESS INPUT'!A34)</f>
        <v/>
      </c>
      <c r="B33" s="92" t="str">
        <f>IF('THICKNESS INPUT'!B34="","",'THICKNESS INPUT'!B34)</f>
        <v/>
      </c>
      <c r="C33" s="93" t="str">
        <f>IF($H33="","",IF('INFORMATION INPUT'!$B$3="IN",FIXED('INFORMATION INPUT'!$B$4,2),FIXED('INFORMATION INPUT'!$B$4,0)))</f>
        <v/>
      </c>
      <c r="D33" s="93" t="str">
        <f>IF('THICKNESS INPUT'!C34="","",'THICKNESS INPUT'!C34)</f>
        <v/>
      </c>
      <c r="E33" s="93" t="str">
        <f>IF('THICKNESS INPUT'!D34="","",'THICKNESS INPUT'!D34)</f>
        <v/>
      </c>
      <c r="F33" s="94" t="str">
        <f>IF('THICKNESS INPUT'!E34="","",'THICKNESS INPUT'!E34)</f>
        <v/>
      </c>
      <c r="G33" s="93" t="str">
        <f>IF('THICKNESS INPUT'!F34="","",'THICKNESS INPUT'!F34)</f>
        <v/>
      </c>
      <c r="H33" s="93" t="str">
        <f>IF('THICKNESS INPUT'!G34="","",IF('INFORMATION INPUT'!$B$3="IN",FIXED('THICKNESS INPUT'!G34,2),ROUND('THICKNESS INPUT'!G34*25.4,0)))</f>
        <v/>
      </c>
      <c r="I33" s="93" t="str">
        <f>IF('THICKNESS INPUT'!H34="","",IF('INFORMATION INPUT'!$B$3="IN",FIXED('THICKNESS INPUT'!H34,2),ROUND('THICKNESS INPUT'!H34*25.4,0)))</f>
        <v/>
      </c>
      <c r="J33" s="93" t="str">
        <f>IF('THICKNESS INPUT'!I34="","",IF('INFORMATION INPUT'!$B$3="IN",FIXED('THICKNESS INPUT'!I34,2),ROUND('THICKNESS INPUT'!I34*25.4,0)))</f>
        <v/>
      </c>
      <c r="K33" s="93" t="str">
        <f>IF('THICKNESS INPUT'!J34="","",IF('INFORMATION INPUT'!$B$3="IN",FIXED('THICKNESS INPUT'!J34,2),ROUND('THICKNESS INPUT'!J34*25.4,0)))</f>
        <v/>
      </c>
      <c r="L33" s="93" t="str">
        <f>IF('THICKNESS INPUT'!K34="","",IF('INFORMATION INPUT'!$B$3="IN",FIXED('THICKNESS INPUT'!K34,2),ROUND('THICKNESS INPUT'!K34*25.4,0)))</f>
        <v/>
      </c>
      <c r="M33" s="93" t="str">
        <f>IF('THICKNESS INPUT'!L34="","",IF('INFORMATION INPUT'!$B$3="IN",FIXED('THICKNESS INPUT'!L34,2),ROUND('THICKNESS INPUT'!L34*25.4,0)))</f>
        <v/>
      </c>
      <c r="N33" s="93" t="str">
        <f>IF('THICKNESS INPUT'!M34="","",IF('INFORMATION INPUT'!$B$3="IN",FIXED('THICKNESS INPUT'!M34,2),ROUND('THICKNESS INPUT'!M34*25.4,0)))</f>
        <v/>
      </c>
      <c r="O33" s="93" t="str">
        <f>IF('THICKNESS INPUT'!N34="","",IF('INFORMATION INPUT'!$B$3="IN",FIXED('THICKNESS INPUT'!N34,2),ROUND('THICKNESS INPUT'!N34*25.4,0)))</f>
        <v/>
      </c>
      <c r="P33" s="93" t="str">
        <f>IF('THICKNESS INPUT'!O34="","",IF('INFORMATION INPUT'!$B$3="IN",FIXED('THICKNESS INPUT'!O34,2),ROUND('THICKNESS INPUT'!O34*25.4,0)))</f>
        <v/>
      </c>
      <c r="Q33" s="91" t="str">
        <f>IF(H33="","",IF('INFORMATION INPUT'!$B$3="IN",(FIXED(MROUND(AVERAGE('THICKNESS INPUT'!G34:O34),0.05),2)),MROUND(AVERAGE(H33:P33),1)))</f>
        <v/>
      </c>
      <c r="R33" s="93" t="str">
        <f t="shared" si="5"/>
        <v xml:space="preserve"> </v>
      </c>
      <c r="S33" s="93" t="str">
        <f>IF('THICKNESS INPUT'!P34="","",'THICKNESS INPUT'!P34)</f>
        <v/>
      </c>
      <c r="T33" s="93" t="str">
        <f>IF('THICKNESS INPUT'!Q34="","",IF('INFORMATION INPUT'!$B$3="IN",FIXED(MROUND('THICKNESS INPUT'!Q34,0.05),2),ROUND('THICKNESS INPUT'!Q34*25.4,0)))</f>
        <v/>
      </c>
      <c r="U33" s="93" t="str">
        <f t="shared" si="0"/>
        <v/>
      </c>
      <c r="V33" s="97"/>
      <c r="W33" s="98">
        <f>'INFORMATION INPUT'!$B$4-IF(+'INFORMATION INPUT'!$C$3="METRIC",25.4,1)</f>
        <v>7</v>
      </c>
      <c r="X33" s="98">
        <f t="shared" si="1"/>
        <v>0</v>
      </c>
      <c r="Y33" s="98">
        <f>IF(MAXA($AO33)&gt;'INFORMATION INPUT'!$B$4,IF(($AO33&gt;=(3*'THICKNESS REPORT'!$E$27)+'INFORMATION INPUT'!$B$4),1,0),0)</f>
        <v>0</v>
      </c>
      <c r="Z33" s="98">
        <f t="shared" si="2"/>
        <v>0</v>
      </c>
      <c r="AA33" s="98" t="str">
        <f t="shared" si="6"/>
        <v/>
      </c>
      <c r="AB33" s="83"/>
      <c r="AC33" s="83"/>
      <c r="AD33" s="83"/>
      <c r="AE33" s="83"/>
      <c r="AF33" s="98">
        <f t="shared" si="3"/>
        <v>0</v>
      </c>
      <c r="AG33" s="11"/>
      <c r="AH33" s="17">
        <f t="shared" si="4"/>
        <v>0</v>
      </c>
      <c r="AI33" s="17">
        <f t="shared" si="7"/>
        <v>9</v>
      </c>
      <c r="AJ33" s="17"/>
      <c r="AK33" s="17"/>
      <c r="AL33" s="17"/>
      <c r="AM33" s="17"/>
      <c r="AN33" s="17"/>
      <c r="AO33" s="17" t="str">
        <f t="shared" si="8"/>
        <v/>
      </c>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row>
    <row r="34" spans="1:162" ht="18">
      <c r="A34" s="91" t="str">
        <f>IF('THICKNESS INPUT'!A35="","",'THICKNESS INPUT'!A35)</f>
        <v/>
      </c>
      <c r="B34" s="92" t="str">
        <f>IF('THICKNESS INPUT'!B35="","",'THICKNESS INPUT'!B35)</f>
        <v/>
      </c>
      <c r="C34" s="93" t="str">
        <f>IF($H34="","",IF('INFORMATION INPUT'!$B$3="IN",FIXED('INFORMATION INPUT'!$B$4,2),FIXED('INFORMATION INPUT'!$B$4,0)))</f>
        <v/>
      </c>
      <c r="D34" s="93" t="str">
        <f>IF('THICKNESS INPUT'!C35="","",'THICKNESS INPUT'!C35)</f>
        <v/>
      </c>
      <c r="E34" s="93" t="str">
        <f>IF('THICKNESS INPUT'!D35="","",'THICKNESS INPUT'!D35)</f>
        <v/>
      </c>
      <c r="F34" s="94" t="str">
        <f>IF('THICKNESS INPUT'!E35="","",'THICKNESS INPUT'!E35)</f>
        <v/>
      </c>
      <c r="G34" s="93" t="str">
        <f>IF('THICKNESS INPUT'!F35="","",'THICKNESS INPUT'!F35)</f>
        <v/>
      </c>
      <c r="H34" s="93" t="str">
        <f>IF('THICKNESS INPUT'!G35="","",IF('INFORMATION INPUT'!$B$3="IN",FIXED('THICKNESS INPUT'!G35,2),ROUND('THICKNESS INPUT'!G35*25.4,0)))</f>
        <v/>
      </c>
      <c r="I34" s="93" t="str">
        <f>IF('THICKNESS INPUT'!H35="","",IF('INFORMATION INPUT'!$B$3="IN",FIXED('THICKNESS INPUT'!H35,2),ROUND('THICKNESS INPUT'!H35*25.4,0)))</f>
        <v/>
      </c>
      <c r="J34" s="93" t="str">
        <f>IF('THICKNESS INPUT'!I35="","",IF('INFORMATION INPUT'!$B$3="IN",FIXED('THICKNESS INPUT'!I35,2),ROUND('THICKNESS INPUT'!I35*25.4,0)))</f>
        <v/>
      </c>
      <c r="K34" s="93" t="str">
        <f>IF('THICKNESS INPUT'!J35="","",IF('INFORMATION INPUT'!$B$3="IN",FIXED('THICKNESS INPUT'!J35,2),ROUND('THICKNESS INPUT'!J35*25.4,0)))</f>
        <v/>
      </c>
      <c r="L34" s="93" t="str">
        <f>IF('THICKNESS INPUT'!K35="","",IF('INFORMATION INPUT'!$B$3="IN",FIXED('THICKNESS INPUT'!K35,2),ROUND('THICKNESS INPUT'!K35*25.4,0)))</f>
        <v/>
      </c>
      <c r="M34" s="93" t="str">
        <f>IF('THICKNESS INPUT'!L35="","",IF('INFORMATION INPUT'!$B$3="IN",FIXED('THICKNESS INPUT'!L35,2),ROUND('THICKNESS INPUT'!L35*25.4,0)))</f>
        <v/>
      </c>
      <c r="N34" s="93" t="str">
        <f>IF('THICKNESS INPUT'!M35="","",IF('INFORMATION INPUT'!$B$3="IN",FIXED('THICKNESS INPUT'!M35,2),ROUND('THICKNESS INPUT'!M35*25.4,0)))</f>
        <v/>
      </c>
      <c r="O34" s="93" t="str">
        <f>IF('THICKNESS INPUT'!N35="","",IF('INFORMATION INPUT'!$B$3="IN",FIXED('THICKNESS INPUT'!N35,2),ROUND('THICKNESS INPUT'!N35*25.4,0)))</f>
        <v/>
      </c>
      <c r="P34" s="93" t="str">
        <f>IF('THICKNESS INPUT'!O35="","",IF('INFORMATION INPUT'!$B$3="IN",FIXED('THICKNESS INPUT'!O35,2),ROUND('THICKNESS INPUT'!O35*25.4,0)))</f>
        <v/>
      </c>
      <c r="Q34" s="91" t="str">
        <f>IF(H34="","",IF('INFORMATION INPUT'!$B$3="IN",(FIXED(MROUND(AVERAGE('THICKNESS INPUT'!G35:O35),0.05),2)),MROUND(AVERAGE(H34:P34),1)))</f>
        <v/>
      </c>
      <c r="R34" s="93" t="str">
        <f t="shared" si="5"/>
        <v xml:space="preserve"> </v>
      </c>
      <c r="S34" s="93" t="str">
        <f>IF('THICKNESS INPUT'!P35="","",'THICKNESS INPUT'!P35)</f>
        <v/>
      </c>
      <c r="T34" s="93" t="str">
        <f>IF('THICKNESS INPUT'!Q35="","",IF('INFORMATION INPUT'!$B$3="IN",FIXED(MROUND('THICKNESS INPUT'!Q35,0.05),2),ROUND('THICKNESS INPUT'!Q35*25.4,0)))</f>
        <v/>
      </c>
      <c r="U34" s="93" t="str">
        <f t="shared" si="0"/>
        <v/>
      </c>
      <c r="V34" s="97"/>
      <c r="W34" s="98">
        <f>'INFORMATION INPUT'!$B$4-IF(+'INFORMATION INPUT'!$C$3="METRIC",25.4,1)</f>
        <v>7</v>
      </c>
      <c r="X34" s="98">
        <f t="shared" si="1"/>
        <v>0</v>
      </c>
      <c r="Y34" s="98">
        <f>IF(MAXA($AO34)&gt;'INFORMATION INPUT'!$B$4,IF(($AO34&gt;=(3*'THICKNESS REPORT'!$E$27)+'INFORMATION INPUT'!$B$4),1,0),0)</f>
        <v>0</v>
      </c>
      <c r="Z34" s="98">
        <f t="shared" si="2"/>
        <v>0</v>
      </c>
      <c r="AA34" s="98" t="str">
        <f t="shared" si="6"/>
        <v/>
      </c>
      <c r="AB34" s="83"/>
      <c r="AC34" s="83"/>
      <c r="AD34" s="83"/>
      <c r="AE34" s="83"/>
      <c r="AF34" s="98">
        <f t="shared" si="3"/>
        <v>0</v>
      </c>
      <c r="AG34" s="11"/>
      <c r="AH34" s="17">
        <f t="shared" si="4"/>
        <v>0</v>
      </c>
      <c r="AI34" s="17">
        <f t="shared" si="7"/>
        <v>9</v>
      </c>
      <c r="AJ34" s="17"/>
      <c r="AK34" s="17"/>
      <c r="AL34" s="17"/>
      <c r="AM34" s="17"/>
      <c r="AN34" s="17"/>
      <c r="AO34" s="17" t="str">
        <f t="shared" si="8"/>
        <v/>
      </c>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row>
    <row r="35" spans="1:162" ht="18">
      <c r="A35" s="91" t="str">
        <f>IF('THICKNESS INPUT'!A36="","",'THICKNESS INPUT'!A36)</f>
        <v/>
      </c>
      <c r="B35" s="92" t="str">
        <f>IF('THICKNESS INPUT'!B36="","",'THICKNESS INPUT'!B36)</f>
        <v/>
      </c>
      <c r="C35" s="93" t="str">
        <f>IF($H35="","",IF('INFORMATION INPUT'!$B$3="IN",FIXED('INFORMATION INPUT'!$B$4,2),FIXED('INFORMATION INPUT'!$B$4,0)))</f>
        <v/>
      </c>
      <c r="D35" s="93" t="str">
        <f>IF('THICKNESS INPUT'!C36="","",'THICKNESS INPUT'!C36)</f>
        <v/>
      </c>
      <c r="E35" s="93" t="str">
        <f>IF('THICKNESS INPUT'!D36="","",'THICKNESS INPUT'!D36)</f>
        <v/>
      </c>
      <c r="F35" s="94" t="str">
        <f>IF('THICKNESS INPUT'!E36="","",'THICKNESS INPUT'!E36)</f>
        <v/>
      </c>
      <c r="G35" s="93" t="str">
        <f>IF('THICKNESS INPUT'!F36="","",'THICKNESS INPUT'!F36)</f>
        <v/>
      </c>
      <c r="H35" s="93" t="str">
        <f>IF('THICKNESS INPUT'!G36="","",IF('INFORMATION INPUT'!$B$3="IN",FIXED('THICKNESS INPUT'!G36,2),ROUND('THICKNESS INPUT'!G36*25.4,0)))</f>
        <v/>
      </c>
      <c r="I35" s="93" t="str">
        <f>IF('THICKNESS INPUT'!H36="","",IF('INFORMATION INPUT'!$B$3="IN",FIXED('THICKNESS INPUT'!H36,2),ROUND('THICKNESS INPUT'!H36*25.4,0)))</f>
        <v/>
      </c>
      <c r="J35" s="93" t="str">
        <f>IF('THICKNESS INPUT'!I36="","",IF('INFORMATION INPUT'!$B$3="IN",FIXED('THICKNESS INPUT'!I36,2),ROUND('THICKNESS INPUT'!I36*25.4,0)))</f>
        <v/>
      </c>
      <c r="K35" s="93" t="str">
        <f>IF('THICKNESS INPUT'!J36="","",IF('INFORMATION INPUT'!$B$3="IN",FIXED('THICKNESS INPUT'!J36,2),ROUND('THICKNESS INPUT'!J36*25.4,0)))</f>
        <v/>
      </c>
      <c r="L35" s="93" t="str">
        <f>IF('THICKNESS INPUT'!K36="","",IF('INFORMATION INPUT'!$B$3="IN",FIXED('THICKNESS INPUT'!K36,2),ROUND('THICKNESS INPUT'!K36*25.4,0)))</f>
        <v/>
      </c>
      <c r="M35" s="93" t="str">
        <f>IF('THICKNESS INPUT'!L36="","",IF('INFORMATION INPUT'!$B$3="IN",FIXED('THICKNESS INPUT'!L36,2),ROUND('THICKNESS INPUT'!L36*25.4,0)))</f>
        <v/>
      </c>
      <c r="N35" s="93" t="str">
        <f>IF('THICKNESS INPUT'!M36="","",IF('INFORMATION INPUT'!$B$3="IN",FIXED('THICKNESS INPUT'!M36,2),ROUND('THICKNESS INPUT'!M36*25.4,0)))</f>
        <v/>
      </c>
      <c r="O35" s="93" t="str">
        <f>IF('THICKNESS INPUT'!N36="","",IF('INFORMATION INPUT'!$B$3="IN",FIXED('THICKNESS INPUT'!N36,2),ROUND('THICKNESS INPUT'!N36*25.4,0)))</f>
        <v/>
      </c>
      <c r="P35" s="93" t="str">
        <f>IF('THICKNESS INPUT'!O36="","",IF('INFORMATION INPUT'!$B$3="IN",FIXED('THICKNESS INPUT'!O36,2),ROUND('THICKNESS INPUT'!O36*25.4,0)))</f>
        <v/>
      </c>
      <c r="Q35" s="91" t="str">
        <f>IF(H35="","",IF('INFORMATION INPUT'!$B$3="IN",(FIXED(MROUND(AVERAGE('THICKNESS INPUT'!G36:O36),0.05),2)),MROUND(AVERAGE(H35:P35),1)))</f>
        <v/>
      </c>
      <c r="R35" s="93" t="str">
        <f t="shared" si="5"/>
        <v xml:space="preserve"> </v>
      </c>
      <c r="S35" s="93" t="str">
        <f>IF('THICKNESS INPUT'!P36="","",'THICKNESS INPUT'!P36)</f>
        <v/>
      </c>
      <c r="T35" s="93" t="str">
        <f>IF('THICKNESS INPUT'!Q36="","",IF('INFORMATION INPUT'!$B$3="IN",FIXED(MROUND('THICKNESS INPUT'!Q36,0.05),2),ROUND('THICKNESS INPUT'!Q36*25.4,0)))</f>
        <v/>
      </c>
      <c r="U35" s="93" t="str">
        <f t="shared" si="0"/>
        <v/>
      </c>
      <c r="V35" s="97"/>
      <c r="W35" s="98">
        <f>'INFORMATION INPUT'!$B$4-IF(+'INFORMATION INPUT'!$C$3="METRIC",25.4,1)</f>
        <v>7</v>
      </c>
      <c r="X35" s="98">
        <f t="shared" si="1"/>
        <v>0</v>
      </c>
      <c r="Y35" s="98">
        <f>IF(MAXA($AO35)&gt;'INFORMATION INPUT'!$B$4,IF(($AO35&gt;=(3*'THICKNESS REPORT'!$E$27)+'INFORMATION INPUT'!$B$4),1,0),0)</f>
        <v>0</v>
      </c>
      <c r="Z35" s="98">
        <f t="shared" si="2"/>
        <v>0</v>
      </c>
      <c r="AA35" s="98" t="str">
        <f t="shared" si="6"/>
        <v/>
      </c>
      <c r="AB35" s="83"/>
      <c r="AC35" s="83"/>
      <c r="AD35" s="83"/>
      <c r="AE35" s="83"/>
      <c r="AF35" s="98">
        <f t="shared" si="3"/>
        <v>0</v>
      </c>
      <c r="AG35" s="11"/>
      <c r="AH35" s="17">
        <f t="shared" si="4"/>
        <v>0</v>
      </c>
      <c r="AI35" s="17">
        <f t="shared" si="7"/>
        <v>9</v>
      </c>
      <c r="AJ35" s="17"/>
      <c r="AK35" s="17"/>
      <c r="AL35" s="17"/>
      <c r="AM35" s="17"/>
      <c r="AN35" s="17"/>
      <c r="AO35" s="17" t="str">
        <f t="shared" si="8"/>
        <v/>
      </c>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row>
    <row r="36" spans="1:162" ht="18">
      <c r="A36" s="91" t="str">
        <f>IF('THICKNESS INPUT'!A37="","",'THICKNESS INPUT'!A37)</f>
        <v/>
      </c>
      <c r="B36" s="92" t="str">
        <f>IF('THICKNESS INPUT'!B37="","",'THICKNESS INPUT'!B37)</f>
        <v/>
      </c>
      <c r="C36" s="93" t="str">
        <f>IF($H36="","",IF('INFORMATION INPUT'!$B$3="IN",FIXED('INFORMATION INPUT'!$B$4,2),FIXED('INFORMATION INPUT'!$B$4,0)))</f>
        <v/>
      </c>
      <c r="D36" s="93" t="str">
        <f>IF('THICKNESS INPUT'!C37="","",'THICKNESS INPUT'!C37)</f>
        <v/>
      </c>
      <c r="E36" s="93" t="str">
        <f>IF('THICKNESS INPUT'!D37="","",'THICKNESS INPUT'!D37)</f>
        <v/>
      </c>
      <c r="F36" s="94" t="str">
        <f>IF('THICKNESS INPUT'!E37="","",'THICKNESS INPUT'!E37)</f>
        <v/>
      </c>
      <c r="G36" s="93" t="str">
        <f>IF('THICKNESS INPUT'!F37="","",'THICKNESS INPUT'!F37)</f>
        <v/>
      </c>
      <c r="H36" s="93" t="str">
        <f>IF('THICKNESS INPUT'!G37="","",IF('INFORMATION INPUT'!$B$3="IN",FIXED('THICKNESS INPUT'!G37,2),ROUND('THICKNESS INPUT'!G37*25.4,0)))</f>
        <v/>
      </c>
      <c r="I36" s="93" t="str">
        <f>IF('THICKNESS INPUT'!H37="","",IF('INFORMATION INPUT'!$B$3="IN",FIXED('THICKNESS INPUT'!H37,2),ROUND('THICKNESS INPUT'!H37*25.4,0)))</f>
        <v/>
      </c>
      <c r="J36" s="93" t="str">
        <f>IF('THICKNESS INPUT'!I37="","",IF('INFORMATION INPUT'!$B$3="IN",FIXED('THICKNESS INPUT'!I37,2),ROUND('THICKNESS INPUT'!I37*25.4,0)))</f>
        <v/>
      </c>
      <c r="K36" s="93" t="str">
        <f>IF('THICKNESS INPUT'!J37="","",IF('INFORMATION INPUT'!$B$3="IN",FIXED('THICKNESS INPUT'!J37,2),ROUND('THICKNESS INPUT'!J37*25.4,0)))</f>
        <v/>
      </c>
      <c r="L36" s="93" t="str">
        <f>IF('THICKNESS INPUT'!K37="","",IF('INFORMATION INPUT'!$B$3="IN",FIXED('THICKNESS INPUT'!K37,2),ROUND('THICKNESS INPUT'!K37*25.4,0)))</f>
        <v/>
      </c>
      <c r="M36" s="93" t="str">
        <f>IF('THICKNESS INPUT'!L37="","",IF('INFORMATION INPUT'!$B$3="IN",FIXED('THICKNESS INPUT'!L37,2),ROUND('THICKNESS INPUT'!L37*25.4,0)))</f>
        <v/>
      </c>
      <c r="N36" s="93" t="str">
        <f>IF('THICKNESS INPUT'!M37="","",IF('INFORMATION INPUT'!$B$3="IN",FIXED('THICKNESS INPUT'!M37,2),ROUND('THICKNESS INPUT'!M37*25.4,0)))</f>
        <v/>
      </c>
      <c r="O36" s="93" t="str">
        <f>IF('THICKNESS INPUT'!N37="","",IF('INFORMATION INPUT'!$B$3="IN",FIXED('THICKNESS INPUT'!N37,2),ROUND('THICKNESS INPUT'!N37*25.4,0)))</f>
        <v/>
      </c>
      <c r="P36" s="93" t="str">
        <f>IF('THICKNESS INPUT'!O37="","",IF('INFORMATION INPUT'!$B$3="IN",FIXED('THICKNESS INPUT'!O37,2),ROUND('THICKNESS INPUT'!O37*25.4,0)))</f>
        <v/>
      </c>
      <c r="Q36" s="91" t="str">
        <f>IF(H36="","",IF('INFORMATION INPUT'!$B$3="IN",(FIXED(MROUND(AVERAGE('THICKNESS INPUT'!G37:O37),0.05),2)),MROUND(AVERAGE(H36:P36),1)))</f>
        <v/>
      </c>
      <c r="R36" s="93" t="str">
        <f t="shared" si="5"/>
        <v xml:space="preserve"> </v>
      </c>
      <c r="S36" s="93" t="str">
        <f>IF('THICKNESS INPUT'!P37="","",'THICKNESS INPUT'!P37)</f>
        <v/>
      </c>
      <c r="T36" s="93" t="str">
        <f>IF('THICKNESS INPUT'!Q37="","",IF('INFORMATION INPUT'!$B$3="IN",FIXED(MROUND('THICKNESS INPUT'!Q37,0.05),2),ROUND('THICKNESS INPUT'!Q37*25.4,0)))</f>
        <v/>
      </c>
      <c r="U36" s="93" t="str">
        <f t="shared" si="0"/>
        <v/>
      </c>
      <c r="V36" s="97"/>
      <c r="W36" s="98">
        <f>'INFORMATION INPUT'!$B$4-IF(+'INFORMATION INPUT'!$C$3="METRIC",25.4,1)</f>
        <v>7</v>
      </c>
      <c r="X36" s="98">
        <f t="shared" si="1"/>
        <v>0</v>
      </c>
      <c r="Y36" s="98">
        <f>IF(MAXA($AO36)&gt;'INFORMATION INPUT'!$B$4,IF(($AO36&gt;=(3*'THICKNESS REPORT'!$E$27)+'INFORMATION INPUT'!$B$4),1,0),0)</f>
        <v>0</v>
      </c>
      <c r="Z36" s="98">
        <f t="shared" si="2"/>
        <v>0</v>
      </c>
      <c r="AA36" s="98" t="str">
        <f t="shared" si="6"/>
        <v/>
      </c>
      <c r="AB36" s="83"/>
      <c r="AC36" s="83"/>
      <c r="AD36" s="83"/>
      <c r="AE36" s="83"/>
      <c r="AF36" s="98">
        <f t="shared" si="3"/>
        <v>0</v>
      </c>
      <c r="AG36" s="11"/>
      <c r="AH36" s="17">
        <f t="shared" si="4"/>
        <v>0</v>
      </c>
      <c r="AI36" s="17">
        <f t="shared" si="7"/>
        <v>9</v>
      </c>
      <c r="AJ36" s="17"/>
      <c r="AK36" s="17"/>
      <c r="AL36" s="17"/>
      <c r="AM36" s="17"/>
      <c r="AN36" s="17"/>
      <c r="AO36" s="17" t="str">
        <f t="shared" si="8"/>
        <v/>
      </c>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row>
    <row r="37" spans="1:162" ht="18">
      <c r="A37" s="91" t="str">
        <f>IF('THICKNESS INPUT'!A38="","",'THICKNESS INPUT'!A38)</f>
        <v/>
      </c>
      <c r="B37" s="92" t="str">
        <f>IF('THICKNESS INPUT'!B38="","",'THICKNESS INPUT'!B38)</f>
        <v/>
      </c>
      <c r="C37" s="93" t="str">
        <f>IF($H37="","",IF('INFORMATION INPUT'!$B$3="IN",FIXED('INFORMATION INPUT'!$B$4,2),FIXED('INFORMATION INPUT'!$B$4,0)))</f>
        <v/>
      </c>
      <c r="D37" s="93" t="str">
        <f>IF('THICKNESS INPUT'!C38="","",'THICKNESS INPUT'!C38)</f>
        <v/>
      </c>
      <c r="E37" s="93" t="str">
        <f>IF('THICKNESS INPUT'!D38="","",'THICKNESS INPUT'!D38)</f>
        <v/>
      </c>
      <c r="F37" s="94" t="str">
        <f>IF('THICKNESS INPUT'!E38="","",'THICKNESS INPUT'!E38)</f>
        <v/>
      </c>
      <c r="G37" s="93" t="str">
        <f>IF('THICKNESS INPUT'!F38="","",'THICKNESS INPUT'!F38)</f>
        <v/>
      </c>
      <c r="H37" s="93" t="str">
        <f>IF('THICKNESS INPUT'!G38="","",IF('INFORMATION INPUT'!$B$3="IN",FIXED('THICKNESS INPUT'!G38,2),ROUND('THICKNESS INPUT'!G38*25.4,0)))</f>
        <v/>
      </c>
      <c r="I37" s="93" t="str">
        <f>IF('THICKNESS INPUT'!H38="","",IF('INFORMATION INPUT'!$B$3="IN",FIXED('THICKNESS INPUT'!H38,2),ROUND('THICKNESS INPUT'!H38*25.4,0)))</f>
        <v/>
      </c>
      <c r="J37" s="93" t="str">
        <f>IF('THICKNESS INPUT'!I38="","",IF('INFORMATION INPUT'!$B$3="IN",FIXED('THICKNESS INPUT'!I38,2),ROUND('THICKNESS INPUT'!I38*25.4,0)))</f>
        <v/>
      </c>
      <c r="K37" s="93" t="str">
        <f>IF('THICKNESS INPUT'!J38="","",IF('INFORMATION INPUT'!$B$3="IN",FIXED('THICKNESS INPUT'!J38,2),ROUND('THICKNESS INPUT'!J38*25.4,0)))</f>
        <v/>
      </c>
      <c r="L37" s="93" t="str">
        <f>IF('THICKNESS INPUT'!K38="","",IF('INFORMATION INPUT'!$B$3="IN",FIXED('THICKNESS INPUT'!K38,2),ROUND('THICKNESS INPUT'!K38*25.4,0)))</f>
        <v/>
      </c>
      <c r="M37" s="93" t="str">
        <f>IF('THICKNESS INPUT'!L38="","",IF('INFORMATION INPUT'!$B$3="IN",FIXED('THICKNESS INPUT'!L38,2),ROUND('THICKNESS INPUT'!L38*25.4,0)))</f>
        <v/>
      </c>
      <c r="N37" s="93" t="str">
        <f>IF('THICKNESS INPUT'!M38="","",IF('INFORMATION INPUT'!$B$3="IN",FIXED('THICKNESS INPUT'!M38,2),ROUND('THICKNESS INPUT'!M38*25.4,0)))</f>
        <v/>
      </c>
      <c r="O37" s="93" t="str">
        <f>IF('THICKNESS INPUT'!N38="","",IF('INFORMATION INPUT'!$B$3="IN",FIXED('THICKNESS INPUT'!N38,2),ROUND('THICKNESS INPUT'!N38*25.4,0)))</f>
        <v/>
      </c>
      <c r="P37" s="93" t="str">
        <f>IF('THICKNESS INPUT'!O38="","",IF('INFORMATION INPUT'!$B$3="IN",FIXED('THICKNESS INPUT'!O38,2),ROUND('THICKNESS INPUT'!O38*25.4,0)))</f>
        <v/>
      </c>
      <c r="Q37" s="91" t="str">
        <f>IF(H37="","",IF('INFORMATION INPUT'!$B$3="IN",(FIXED(MROUND(AVERAGE('THICKNESS INPUT'!G38:O38),0.05),2)),MROUND(AVERAGE(H37:P37),1)))</f>
        <v/>
      </c>
      <c r="R37" s="93" t="str">
        <f t="shared" si="5"/>
        <v xml:space="preserve"> </v>
      </c>
      <c r="S37" s="93" t="str">
        <f>IF('THICKNESS INPUT'!P38="","",'THICKNESS INPUT'!P38)</f>
        <v/>
      </c>
      <c r="T37" s="93" t="str">
        <f>IF('THICKNESS INPUT'!Q38="","",IF('INFORMATION INPUT'!$B$3="IN",FIXED(MROUND('THICKNESS INPUT'!Q38,0.05),2),ROUND('THICKNESS INPUT'!Q38*25.4,0)))</f>
        <v/>
      </c>
      <c r="U37" s="93" t="str">
        <f t="shared" si="0"/>
        <v/>
      </c>
      <c r="V37" s="97"/>
      <c r="W37" s="98">
        <f>'INFORMATION INPUT'!$B$4-IF(+'INFORMATION INPUT'!$C$3="METRIC",25.4,1)</f>
        <v>7</v>
      </c>
      <c r="X37" s="98">
        <f t="shared" si="1"/>
        <v>0</v>
      </c>
      <c r="Y37" s="98">
        <f>IF(MAXA($AO37)&gt;'INFORMATION INPUT'!$B$4,IF(($AO37&gt;=(3*'THICKNESS REPORT'!$E$27)+'INFORMATION INPUT'!$B$4),1,0),0)</f>
        <v>0</v>
      </c>
      <c r="Z37" s="98">
        <f t="shared" si="2"/>
        <v>0</v>
      </c>
      <c r="AA37" s="98" t="str">
        <f t="shared" si="6"/>
        <v/>
      </c>
      <c r="AB37" s="83"/>
      <c r="AC37" s="83"/>
      <c r="AD37" s="83"/>
      <c r="AE37" s="83"/>
      <c r="AF37" s="98">
        <f t="shared" si="3"/>
        <v>0</v>
      </c>
      <c r="AG37" s="11"/>
      <c r="AH37" s="17">
        <f t="shared" si="4"/>
        <v>0</v>
      </c>
      <c r="AI37" s="17">
        <f t="shared" si="7"/>
        <v>9</v>
      </c>
      <c r="AJ37" s="17"/>
      <c r="AK37" s="17"/>
      <c r="AL37" s="17"/>
      <c r="AM37" s="17"/>
      <c r="AN37" s="17"/>
      <c r="AO37" s="17" t="str">
        <f t="shared" si="8"/>
        <v/>
      </c>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row>
    <row r="38" spans="1:162" ht="18">
      <c r="A38" s="91" t="str">
        <f>IF('THICKNESS INPUT'!A39="","",'THICKNESS INPUT'!A39)</f>
        <v/>
      </c>
      <c r="B38" s="92" t="str">
        <f>IF('THICKNESS INPUT'!B39="","",'THICKNESS INPUT'!B39)</f>
        <v/>
      </c>
      <c r="C38" s="93" t="str">
        <f>IF($H38="","",IF('INFORMATION INPUT'!$B$3="IN",FIXED('INFORMATION INPUT'!$B$4,2),FIXED('INFORMATION INPUT'!$B$4,0)))</f>
        <v/>
      </c>
      <c r="D38" s="93" t="str">
        <f>IF('THICKNESS INPUT'!C39="","",'THICKNESS INPUT'!C39)</f>
        <v/>
      </c>
      <c r="E38" s="93" t="str">
        <f>IF('THICKNESS INPUT'!D39="","",'THICKNESS INPUT'!D39)</f>
        <v/>
      </c>
      <c r="F38" s="94" t="str">
        <f>IF('THICKNESS INPUT'!E39="","",'THICKNESS INPUT'!E39)</f>
        <v/>
      </c>
      <c r="G38" s="93" t="str">
        <f>IF('THICKNESS INPUT'!F39="","",'THICKNESS INPUT'!F39)</f>
        <v/>
      </c>
      <c r="H38" s="93" t="str">
        <f>IF('THICKNESS INPUT'!G39="","",IF('INFORMATION INPUT'!$B$3="IN",FIXED('THICKNESS INPUT'!G39,2),ROUND('THICKNESS INPUT'!G39*25.4,0)))</f>
        <v/>
      </c>
      <c r="I38" s="93" t="str">
        <f>IF('THICKNESS INPUT'!H39="","",IF('INFORMATION INPUT'!$B$3="IN",FIXED('THICKNESS INPUT'!H39,2),ROUND('THICKNESS INPUT'!H39*25.4,0)))</f>
        <v/>
      </c>
      <c r="J38" s="93" t="str">
        <f>IF('THICKNESS INPUT'!I39="","",IF('INFORMATION INPUT'!$B$3="IN",FIXED('THICKNESS INPUT'!I39,2),ROUND('THICKNESS INPUT'!I39*25.4,0)))</f>
        <v/>
      </c>
      <c r="K38" s="93" t="str">
        <f>IF('THICKNESS INPUT'!J39="","",IF('INFORMATION INPUT'!$B$3="IN",FIXED('THICKNESS INPUT'!J39,2),ROUND('THICKNESS INPUT'!J39*25.4,0)))</f>
        <v/>
      </c>
      <c r="L38" s="93" t="str">
        <f>IF('THICKNESS INPUT'!K39="","",IF('INFORMATION INPUT'!$B$3="IN",FIXED('THICKNESS INPUT'!K39,2),ROUND('THICKNESS INPUT'!K39*25.4,0)))</f>
        <v/>
      </c>
      <c r="M38" s="93" t="str">
        <f>IF('THICKNESS INPUT'!L39="","",IF('INFORMATION INPUT'!$B$3="IN",FIXED('THICKNESS INPUT'!L39,2),ROUND('THICKNESS INPUT'!L39*25.4,0)))</f>
        <v/>
      </c>
      <c r="N38" s="93" t="str">
        <f>IF('THICKNESS INPUT'!M39="","",IF('INFORMATION INPUT'!$B$3="IN",FIXED('THICKNESS INPUT'!M39,2),ROUND('THICKNESS INPUT'!M39*25.4,0)))</f>
        <v/>
      </c>
      <c r="O38" s="93" t="str">
        <f>IF('THICKNESS INPUT'!N39="","",IF('INFORMATION INPUT'!$B$3="IN",FIXED('THICKNESS INPUT'!N39,2),ROUND('THICKNESS INPUT'!N39*25.4,0)))</f>
        <v/>
      </c>
      <c r="P38" s="93" t="str">
        <f>IF('THICKNESS INPUT'!O39="","",IF('INFORMATION INPUT'!$B$3="IN",FIXED('THICKNESS INPUT'!O39,2),ROUND('THICKNESS INPUT'!O39*25.4,0)))</f>
        <v/>
      </c>
      <c r="Q38" s="91" t="str">
        <f>IF(H38="","",IF('INFORMATION INPUT'!$B$3="IN",(FIXED(MROUND(AVERAGE('THICKNESS INPUT'!G39:O39),0.05),2)),MROUND(AVERAGE(H38:P38),1)))</f>
        <v/>
      </c>
      <c r="R38" s="93" t="str">
        <f t="shared" si="5"/>
        <v xml:space="preserve"> </v>
      </c>
      <c r="S38" s="93" t="str">
        <f>IF('THICKNESS INPUT'!P39="","",'THICKNESS INPUT'!P39)</f>
        <v/>
      </c>
      <c r="T38" s="93" t="str">
        <f>IF('THICKNESS INPUT'!Q39="","",IF('INFORMATION INPUT'!$B$3="IN",FIXED(MROUND('THICKNESS INPUT'!Q39,0.05),2),ROUND('THICKNESS INPUT'!Q39*25.4,0)))</f>
        <v/>
      </c>
      <c r="U38" s="93" t="str">
        <f t="shared" si="0"/>
        <v/>
      </c>
      <c r="V38" s="97"/>
      <c r="W38" s="98">
        <f>'INFORMATION INPUT'!$B$4-IF(+'INFORMATION INPUT'!$C$3="METRIC",25.4,1)</f>
        <v>7</v>
      </c>
      <c r="X38" s="98">
        <f t="shared" si="1"/>
        <v>0</v>
      </c>
      <c r="Y38" s="98">
        <f>IF(MAXA($AO38)&gt;'INFORMATION INPUT'!$B$4,IF(($AO38&gt;=(3*'THICKNESS REPORT'!$E$27)+'INFORMATION INPUT'!$B$4),1,0),0)</f>
        <v>0</v>
      </c>
      <c r="Z38" s="98">
        <f t="shared" si="2"/>
        <v>0</v>
      </c>
      <c r="AA38" s="98" t="str">
        <f t="shared" si="6"/>
        <v/>
      </c>
      <c r="AB38" s="83"/>
      <c r="AC38" s="83"/>
      <c r="AD38" s="83"/>
      <c r="AE38" s="83"/>
      <c r="AF38" s="98">
        <f t="shared" si="3"/>
        <v>0</v>
      </c>
      <c r="AG38" s="11"/>
      <c r="AH38" s="17">
        <f t="shared" si="4"/>
        <v>0</v>
      </c>
      <c r="AI38" s="17">
        <f t="shared" si="7"/>
        <v>9</v>
      </c>
      <c r="AJ38" s="17"/>
      <c r="AK38" s="17"/>
      <c r="AL38" s="17"/>
      <c r="AM38" s="17"/>
      <c r="AN38" s="17"/>
      <c r="AO38" s="17" t="str">
        <f t="shared" si="8"/>
        <v/>
      </c>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row>
    <row r="39" spans="1:162" ht="18">
      <c r="A39" s="91" t="str">
        <f>IF('THICKNESS INPUT'!A40="","",'THICKNESS INPUT'!A40)</f>
        <v/>
      </c>
      <c r="B39" s="92" t="str">
        <f>IF('THICKNESS INPUT'!B40="","",'THICKNESS INPUT'!B40)</f>
        <v/>
      </c>
      <c r="C39" s="93" t="str">
        <f>IF($H39="","",IF('INFORMATION INPUT'!$B$3="IN",FIXED('INFORMATION INPUT'!$B$4,2),FIXED('INFORMATION INPUT'!$B$4,0)))</f>
        <v/>
      </c>
      <c r="D39" s="93" t="str">
        <f>IF('THICKNESS INPUT'!C40="","",'THICKNESS INPUT'!C40)</f>
        <v/>
      </c>
      <c r="E39" s="93" t="str">
        <f>IF('THICKNESS INPUT'!D40="","",'THICKNESS INPUT'!D40)</f>
        <v/>
      </c>
      <c r="F39" s="94" t="str">
        <f>IF('THICKNESS INPUT'!E40="","",'THICKNESS INPUT'!E40)</f>
        <v/>
      </c>
      <c r="G39" s="93" t="str">
        <f>IF('THICKNESS INPUT'!F40="","",'THICKNESS INPUT'!F40)</f>
        <v/>
      </c>
      <c r="H39" s="93" t="str">
        <f>IF('THICKNESS INPUT'!G40="","",IF('INFORMATION INPUT'!$B$3="IN",FIXED('THICKNESS INPUT'!G40,2),ROUND('THICKNESS INPUT'!G40*25.4,0)))</f>
        <v/>
      </c>
      <c r="I39" s="93" t="str">
        <f>IF('THICKNESS INPUT'!H40="","",IF('INFORMATION INPUT'!$B$3="IN",FIXED('THICKNESS INPUT'!H40,2),ROUND('THICKNESS INPUT'!H40*25.4,0)))</f>
        <v/>
      </c>
      <c r="J39" s="93" t="str">
        <f>IF('THICKNESS INPUT'!I40="","",IF('INFORMATION INPUT'!$B$3="IN",FIXED('THICKNESS INPUT'!I40,2),ROUND('THICKNESS INPUT'!I40*25.4,0)))</f>
        <v/>
      </c>
      <c r="K39" s="93" t="str">
        <f>IF('THICKNESS INPUT'!J40="","",IF('INFORMATION INPUT'!$B$3="IN",FIXED('THICKNESS INPUT'!J40,2),ROUND('THICKNESS INPUT'!J40*25.4,0)))</f>
        <v/>
      </c>
      <c r="L39" s="93" t="str">
        <f>IF('THICKNESS INPUT'!K40="","",IF('INFORMATION INPUT'!$B$3="IN",FIXED('THICKNESS INPUT'!K40,2),ROUND('THICKNESS INPUT'!K40*25.4,0)))</f>
        <v/>
      </c>
      <c r="M39" s="93" t="str">
        <f>IF('THICKNESS INPUT'!L40="","",IF('INFORMATION INPUT'!$B$3="IN",FIXED('THICKNESS INPUT'!L40,2),ROUND('THICKNESS INPUT'!L40*25.4,0)))</f>
        <v/>
      </c>
      <c r="N39" s="93" t="str">
        <f>IF('THICKNESS INPUT'!M40="","",IF('INFORMATION INPUT'!$B$3="IN",FIXED('THICKNESS INPUT'!M40,2),ROUND('THICKNESS INPUT'!M40*25.4,0)))</f>
        <v/>
      </c>
      <c r="O39" s="93" t="str">
        <f>IF('THICKNESS INPUT'!N40="","",IF('INFORMATION INPUT'!$B$3="IN",FIXED('THICKNESS INPUT'!N40,2),ROUND('THICKNESS INPUT'!N40*25.4,0)))</f>
        <v/>
      </c>
      <c r="P39" s="93" t="str">
        <f>IF('THICKNESS INPUT'!O40="","",IF('INFORMATION INPUT'!$B$3="IN",FIXED('THICKNESS INPUT'!O40,2),ROUND('THICKNESS INPUT'!O40*25.4,0)))</f>
        <v/>
      </c>
      <c r="Q39" s="91" t="str">
        <f>IF(H39="","",IF('INFORMATION INPUT'!$B$3="IN",(FIXED(MROUND(AVERAGE('THICKNESS INPUT'!G40:O40),0.05),2)),MROUND(AVERAGE(H39:P39),1)))</f>
        <v/>
      </c>
      <c r="R39" s="93" t="str">
        <f t="shared" si="5"/>
        <v xml:space="preserve"> </v>
      </c>
      <c r="S39" s="93" t="str">
        <f>IF('THICKNESS INPUT'!P40="","",'THICKNESS INPUT'!P40)</f>
        <v/>
      </c>
      <c r="T39" s="93" t="str">
        <f>IF('THICKNESS INPUT'!Q40="","",IF('INFORMATION INPUT'!$B$3="IN",FIXED(MROUND('THICKNESS INPUT'!Q40,0.05),2),ROUND('THICKNESS INPUT'!Q40*25.4,0)))</f>
        <v/>
      </c>
      <c r="U39" s="93" t="str">
        <f t="shared" si="0"/>
        <v/>
      </c>
      <c r="V39" s="97"/>
      <c r="W39" s="98">
        <f>'INFORMATION INPUT'!$B$4-IF(+'INFORMATION INPUT'!$C$3="METRIC",25.4,1)</f>
        <v>7</v>
      </c>
      <c r="X39" s="98">
        <f t="shared" si="1"/>
        <v>0</v>
      </c>
      <c r="Y39" s="98">
        <f>IF(MAXA($AO39)&gt;'INFORMATION INPUT'!$B$4,IF(($AO39&gt;=(3*'THICKNESS REPORT'!$E$27)+'INFORMATION INPUT'!$B$4),1,0),0)</f>
        <v>0</v>
      </c>
      <c r="Z39" s="98">
        <f t="shared" si="2"/>
        <v>0</v>
      </c>
      <c r="AA39" s="98" t="str">
        <f t="shared" si="6"/>
        <v/>
      </c>
      <c r="AB39" s="83"/>
      <c r="AC39" s="83"/>
      <c r="AD39" s="83"/>
      <c r="AE39" s="83"/>
      <c r="AF39" s="98">
        <f t="shared" si="3"/>
        <v>0</v>
      </c>
      <c r="AG39" s="11"/>
      <c r="AH39" s="17">
        <f t="shared" si="4"/>
        <v>0</v>
      </c>
      <c r="AI39" s="17">
        <f t="shared" si="7"/>
        <v>9</v>
      </c>
      <c r="AJ39" s="17"/>
      <c r="AK39" s="17"/>
      <c r="AL39" s="17"/>
      <c r="AM39" s="17"/>
      <c r="AN39" s="17"/>
      <c r="AO39" s="17" t="str">
        <f t="shared" si="8"/>
        <v/>
      </c>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row>
    <row r="40" spans="1:162" ht="18">
      <c r="A40" s="91" t="str">
        <f>IF('THICKNESS INPUT'!A41="","",'THICKNESS INPUT'!A41)</f>
        <v/>
      </c>
      <c r="B40" s="92" t="str">
        <f>IF('THICKNESS INPUT'!B41="","",'THICKNESS INPUT'!B41)</f>
        <v/>
      </c>
      <c r="C40" s="93" t="str">
        <f>IF($H40="","",IF('INFORMATION INPUT'!$B$3="IN",FIXED('INFORMATION INPUT'!$B$4,2),FIXED('INFORMATION INPUT'!$B$4,0)))</f>
        <v/>
      </c>
      <c r="D40" s="93" t="str">
        <f>IF('THICKNESS INPUT'!C41="","",'THICKNESS INPUT'!C41)</f>
        <v/>
      </c>
      <c r="E40" s="93" t="str">
        <f>IF('THICKNESS INPUT'!D41="","",'THICKNESS INPUT'!D41)</f>
        <v/>
      </c>
      <c r="F40" s="94" t="str">
        <f>IF('THICKNESS INPUT'!E41="","",'THICKNESS INPUT'!E41)</f>
        <v/>
      </c>
      <c r="G40" s="93" t="str">
        <f>IF('THICKNESS INPUT'!F41="","",'THICKNESS INPUT'!F41)</f>
        <v/>
      </c>
      <c r="H40" s="93" t="str">
        <f>IF('THICKNESS INPUT'!G41="","",IF('INFORMATION INPUT'!$B$3="IN",FIXED('THICKNESS INPUT'!G41,2),ROUND('THICKNESS INPUT'!G41*25.4,0)))</f>
        <v/>
      </c>
      <c r="I40" s="93" t="str">
        <f>IF('THICKNESS INPUT'!H41="","",IF('INFORMATION INPUT'!$B$3="IN",FIXED('THICKNESS INPUT'!H41,2),ROUND('THICKNESS INPUT'!H41*25.4,0)))</f>
        <v/>
      </c>
      <c r="J40" s="93" t="str">
        <f>IF('THICKNESS INPUT'!I41="","",IF('INFORMATION INPUT'!$B$3="IN",FIXED('THICKNESS INPUT'!I41,2),ROUND('THICKNESS INPUT'!I41*25.4,0)))</f>
        <v/>
      </c>
      <c r="K40" s="93" t="str">
        <f>IF('THICKNESS INPUT'!J41="","",IF('INFORMATION INPUT'!$B$3="IN",FIXED('THICKNESS INPUT'!J41,2),ROUND('THICKNESS INPUT'!J41*25.4,0)))</f>
        <v/>
      </c>
      <c r="L40" s="93" t="str">
        <f>IF('THICKNESS INPUT'!K41="","",IF('INFORMATION INPUT'!$B$3="IN",FIXED('THICKNESS INPUT'!K41,2),ROUND('THICKNESS INPUT'!K41*25.4,0)))</f>
        <v/>
      </c>
      <c r="M40" s="93" t="str">
        <f>IF('THICKNESS INPUT'!L41="","",IF('INFORMATION INPUT'!$B$3="IN",FIXED('THICKNESS INPUT'!L41,2),ROUND('THICKNESS INPUT'!L41*25.4,0)))</f>
        <v/>
      </c>
      <c r="N40" s="93" t="str">
        <f>IF('THICKNESS INPUT'!M41="","",IF('INFORMATION INPUT'!$B$3="IN",FIXED('THICKNESS INPUT'!M41,2),ROUND('THICKNESS INPUT'!M41*25.4,0)))</f>
        <v/>
      </c>
      <c r="O40" s="93" t="str">
        <f>IF('THICKNESS INPUT'!N41="","",IF('INFORMATION INPUT'!$B$3="IN",FIXED('THICKNESS INPUT'!N41,2),ROUND('THICKNESS INPUT'!N41*25.4,0)))</f>
        <v/>
      </c>
      <c r="P40" s="93" t="str">
        <f>IF('THICKNESS INPUT'!O41="","",IF('INFORMATION INPUT'!$B$3="IN",FIXED('THICKNESS INPUT'!O41,2),ROUND('THICKNESS INPUT'!O41*25.4,0)))</f>
        <v/>
      </c>
      <c r="Q40" s="91" t="str">
        <f>IF(H40="","",IF('INFORMATION INPUT'!$B$3="IN",(FIXED(MROUND(AVERAGE('THICKNESS INPUT'!G41:O41),0.05),2)),MROUND(AVERAGE(H40:P40),1)))</f>
        <v/>
      </c>
      <c r="R40" s="93" t="str">
        <f t="shared" si="5"/>
        <v xml:space="preserve"> </v>
      </c>
      <c r="S40" s="93" t="str">
        <f>IF('THICKNESS INPUT'!P41="","",'THICKNESS INPUT'!P41)</f>
        <v/>
      </c>
      <c r="T40" s="93" t="str">
        <f>IF('THICKNESS INPUT'!Q41="","",IF('INFORMATION INPUT'!$B$3="IN",FIXED(MROUND('THICKNESS INPUT'!Q41,0.05),2),ROUND('THICKNESS INPUT'!Q41*25.4,0)))</f>
        <v/>
      </c>
      <c r="U40" s="93" t="str">
        <f t="shared" si="0"/>
        <v/>
      </c>
      <c r="V40" s="97"/>
      <c r="W40" s="98">
        <f>'INFORMATION INPUT'!$B$4-IF(+'INFORMATION INPUT'!$C$3="METRIC",25.4,1)</f>
        <v>7</v>
      </c>
      <c r="X40" s="98">
        <f t="shared" si="1"/>
        <v>0</v>
      </c>
      <c r="Y40" s="98">
        <f>IF(MAXA($AO40)&gt;'INFORMATION INPUT'!$B$4,IF(($AO40&gt;=(3*'THICKNESS REPORT'!$E$27)+'INFORMATION INPUT'!$B$4),1,0),0)</f>
        <v>0</v>
      </c>
      <c r="Z40" s="98">
        <f t="shared" si="2"/>
        <v>0</v>
      </c>
      <c r="AA40" s="98" t="str">
        <f t="shared" si="6"/>
        <v/>
      </c>
      <c r="AB40" s="83"/>
      <c r="AC40" s="83"/>
      <c r="AD40" s="83"/>
      <c r="AE40" s="83"/>
      <c r="AF40" s="98">
        <f t="shared" si="3"/>
        <v>0</v>
      </c>
      <c r="AG40" s="11"/>
      <c r="AH40" s="17">
        <f t="shared" si="4"/>
        <v>0</v>
      </c>
      <c r="AI40" s="17">
        <f t="shared" si="7"/>
        <v>9</v>
      </c>
      <c r="AJ40" s="17"/>
      <c r="AK40" s="17"/>
      <c r="AL40" s="17"/>
      <c r="AM40" s="17"/>
      <c r="AN40" s="17"/>
      <c r="AO40" s="17" t="str">
        <f t="shared" si="8"/>
        <v/>
      </c>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row>
    <row r="41" spans="1:162" ht="18">
      <c r="A41" s="91" t="str">
        <f>IF('THICKNESS INPUT'!A42="","",'THICKNESS INPUT'!A42)</f>
        <v/>
      </c>
      <c r="B41" s="92" t="str">
        <f>IF('THICKNESS INPUT'!B42="","",'THICKNESS INPUT'!B42)</f>
        <v/>
      </c>
      <c r="C41" s="93" t="str">
        <f>IF($H41="","",IF('INFORMATION INPUT'!$B$3="IN",FIXED('INFORMATION INPUT'!$B$4,2),FIXED('INFORMATION INPUT'!$B$4,0)))</f>
        <v/>
      </c>
      <c r="D41" s="93" t="str">
        <f>IF('THICKNESS INPUT'!C42="","",'THICKNESS INPUT'!C42)</f>
        <v/>
      </c>
      <c r="E41" s="93" t="str">
        <f>IF('THICKNESS INPUT'!D42="","",'THICKNESS INPUT'!D42)</f>
        <v/>
      </c>
      <c r="F41" s="94" t="str">
        <f>IF('THICKNESS INPUT'!E42="","",'THICKNESS INPUT'!E42)</f>
        <v/>
      </c>
      <c r="G41" s="93" t="str">
        <f>IF('THICKNESS INPUT'!F42="","",'THICKNESS INPUT'!F42)</f>
        <v/>
      </c>
      <c r="H41" s="93" t="str">
        <f>IF('THICKNESS INPUT'!G42="","",IF('INFORMATION INPUT'!$B$3="IN",FIXED('THICKNESS INPUT'!G42,2),ROUND('THICKNESS INPUT'!G42*25.4,0)))</f>
        <v/>
      </c>
      <c r="I41" s="93" t="str">
        <f>IF('THICKNESS INPUT'!H42="","",IF('INFORMATION INPUT'!$B$3="IN",FIXED('THICKNESS INPUT'!H42,2),ROUND('THICKNESS INPUT'!H42*25.4,0)))</f>
        <v/>
      </c>
      <c r="J41" s="93" t="str">
        <f>IF('THICKNESS INPUT'!I42="","",IF('INFORMATION INPUT'!$B$3="IN",FIXED('THICKNESS INPUT'!I42,2),ROUND('THICKNESS INPUT'!I42*25.4,0)))</f>
        <v/>
      </c>
      <c r="K41" s="93" t="str">
        <f>IF('THICKNESS INPUT'!J42="","",IF('INFORMATION INPUT'!$B$3="IN",FIXED('THICKNESS INPUT'!J42,2),ROUND('THICKNESS INPUT'!J42*25.4,0)))</f>
        <v/>
      </c>
      <c r="L41" s="93" t="str">
        <f>IF('THICKNESS INPUT'!K42="","",IF('INFORMATION INPUT'!$B$3="IN",FIXED('THICKNESS INPUT'!K42,2),ROUND('THICKNESS INPUT'!K42*25.4,0)))</f>
        <v/>
      </c>
      <c r="M41" s="93" t="str">
        <f>IF('THICKNESS INPUT'!L42="","",IF('INFORMATION INPUT'!$B$3="IN",FIXED('THICKNESS INPUT'!L42,2),ROUND('THICKNESS INPUT'!L42*25.4,0)))</f>
        <v/>
      </c>
      <c r="N41" s="93" t="str">
        <f>IF('THICKNESS INPUT'!M42="","",IF('INFORMATION INPUT'!$B$3="IN",FIXED('THICKNESS INPUT'!M42,2),ROUND('THICKNESS INPUT'!M42*25.4,0)))</f>
        <v/>
      </c>
      <c r="O41" s="93" t="str">
        <f>IF('THICKNESS INPUT'!N42="","",IF('INFORMATION INPUT'!$B$3="IN",FIXED('THICKNESS INPUT'!N42,2),ROUND('THICKNESS INPUT'!N42*25.4,0)))</f>
        <v/>
      </c>
      <c r="P41" s="93" t="str">
        <f>IF('THICKNESS INPUT'!O42="","",IF('INFORMATION INPUT'!$B$3="IN",FIXED('THICKNESS INPUT'!O42,2),ROUND('THICKNESS INPUT'!O42*25.4,0)))</f>
        <v/>
      </c>
      <c r="Q41" s="91" t="str">
        <f>IF(H41="","",IF('INFORMATION INPUT'!$B$3="IN",(FIXED(MROUND(AVERAGE('THICKNESS INPUT'!G42:O42),0.05),2)),MROUND(AVERAGE(H41:P41),1)))</f>
        <v/>
      </c>
      <c r="R41" s="93" t="str">
        <f t="shared" si="5"/>
        <v xml:space="preserve"> </v>
      </c>
      <c r="S41" s="93" t="str">
        <f>IF('THICKNESS INPUT'!P42="","",'THICKNESS INPUT'!P42)</f>
        <v/>
      </c>
      <c r="T41" s="93" t="str">
        <f>IF('THICKNESS INPUT'!Q42="","",IF('INFORMATION INPUT'!$B$3="IN",FIXED(MROUND('THICKNESS INPUT'!Q42,0.05),2),ROUND('THICKNESS INPUT'!Q42*25.4,0)))</f>
        <v/>
      </c>
      <c r="U41" s="93" t="str">
        <f t="shared" si="0"/>
        <v/>
      </c>
      <c r="V41" s="97"/>
      <c r="W41" s="98">
        <f>'INFORMATION INPUT'!$B$4-IF(+'INFORMATION INPUT'!$C$3="METRIC",25.4,1)</f>
        <v>7</v>
      </c>
      <c r="X41" s="98">
        <f t="shared" si="1"/>
        <v>0</v>
      </c>
      <c r="Y41" s="98">
        <f>IF(MAXA($AO41)&gt;'INFORMATION INPUT'!$B$4,IF(($AO41&gt;=(3*'THICKNESS REPORT'!$E$27)+'INFORMATION INPUT'!$B$4),1,0),0)</f>
        <v>0</v>
      </c>
      <c r="Z41" s="98">
        <f t="shared" si="2"/>
        <v>0</v>
      </c>
      <c r="AA41" s="98" t="str">
        <f t="shared" si="6"/>
        <v/>
      </c>
      <c r="AB41" s="83"/>
      <c r="AC41" s="83"/>
      <c r="AD41" s="83"/>
      <c r="AE41" s="83"/>
      <c r="AF41" s="98">
        <f t="shared" si="3"/>
        <v>0</v>
      </c>
      <c r="AG41" s="11"/>
      <c r="AH41" s="17">
        <f t="shared" si="4"/>
        <v>0</v>
      </c>
      <c r="AI41" s="17">
        <f t="shared" si="7"/>
        <v>9</v>
      </c>
      <c r="AJ41" s="17"/>
      <c r="AK41" s="17"/>
      <c r="AL41" s="17"/>
      <c r="AM41" s="17"/>
      <c r="AN41" s="17"/>
      <c r="AO41" s="17" t="str">
        <f t="shared" si="8"/>
        <v/>
      </c>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row>
    <row r="42" spans="1:162" ht="18">
      <c r="A42" s="91" t="str">
        <f>IF('THICKNESS INPUT'!A43="","",'THICKNESS INPUT'!A43)</f>
        <v/>
      </c>
      <c r="B42" s="92" t="str">
        <f>IF('THICKNESS INPUT'!B43="","",'THICKNESS INPUT'!B43)</f>
        <v/>
      </c>
      <c r="C42" s="93" t="str">
        <f>IF($H42="","",IF('INFORMATION INPUT'!$B$3="IN",FIXED('INFORMATION INPUT'!$B$4,2),FIXED('INFORMATION INPUT'!$B$4,0)))</f>
        <v/>
      </c>
      <c r="D42" s="93" t="str">
        <f>IF('THICKNESS INPUT'!C43="","",'THICKNESS INPUT'!C43)</f>
        <v/>
      </c>
      <c r="E42" s="93" t="str">
        <f>IF('THICKNESS INPUT'!D43="","",'THICKNESS INPUT'!D43)</f>
        <v/>
      </c>
      <c r="F42" s="94" t="str">
        <f>IF('THICKNESS INPUT'!E43="","",'THICKNESS INPUT'!E43)</f>
        <v/>
      </c>
      <c r="G42" s="93" t="str">
        <f>IF('THICKNESS INPUT'!F43="","",'THICKNESS INPUT'!F43)</f>
        <v/>
      </c>
      <c r="H42" s="93" t="str">
        <f>IF('THICKNESS INPUT'!G43="","",IF('INFORMATION INPUT'!$B$3="IN",FIXED('THICKNESS INPUT'!G43,2),ROUND('THICKNESS INPUT'!G43*25.4,0)))</f>
        <v/>
      </c>
      <c r="I42" s="93" t="str">
        <f>IF('THICKNESS INPUT'!H43="","",IF('INFORMATION INPUT'!$B$3="IN",FIXED('THICKNESS INPUT'!H43,2),ROUND('THICKNESS INPUT'!H43*25.4,0)))</f>
        <v/>
      </c>
      <c r="J42" s="93" t="str">
        <f>IF('THICKNESS INPUT'!I43="","",IF('INFORMATION INPUT'!$B$3="IN",FIXED('THICKNESS INPUT'!I43,2),ROUND('THICKNESS INPUT'!I43*25.4,0)))</f>
        <v/>
      </c>
      <c r="K42" s="93" t="str">
        <f>IF('THICKNESS INPUT'!J43="","",IF('INFORMATION INPUT'!$B$3="IN",FIXED('THICKNESS INPUT'!J43,2),ROUND('THICKNESS INPUT'!J43*25.4,0)))</f>
        <v/>
      </c>
      <c r="L42" s="93" t="str">
        <f>IF('THICKNESS INPUT'!K43="","",IF('INFORMATION INPUT'!$B$3="IN",FIXED('THICKNESS INPUT'!K43,2),ROUND('THICKNESS INPUT'!K43*25.4,0)))</f>
        <v/>
      </c>
      <c r="M42" s="93" t="str">
        <f>IF('THICKNESS INPUT'!L43="","",IF('INFORMATION INPUT'!$B$3="IN",FIXED('THICKNESS INPUT'!L43,2),ROUND('THICKNESS INPUT'!L43*25.4,0)))</f>
        <v/>
      </c>
      <c r="N42" s="93" t="str">
        <f>IF('THICKNESS INPUT'!M43="","",IF('INFORMATION INPUT'!$B$3="IN",FIXED('THICKNESS INPUT'!M43,2),ROUND('THICKNESS INPUT'!M43*25.4,0)))</f>
        <v/>
      </c>
      <c r="O42" s="93" t="str">
        <f>IF('THICKNESS INPUT'!N43="","",IF('INFORMATION INPUT'!$B$3="IN",FIXED('THICKNESS INPUT'!N43,2),ROUND('THICKNESS INPUT'!N43*25.4,0)))</f>
        <v/>
      </c>
      <c r="P42" s="93" t="str">
        <f>IF('THICKNESS INPUT'!O43="","",IF('INFORMATION INPUT'!$B$3="IN",FIXED('THICKNESS INPUT'!O43,2),ROUND('THICKNESS INPUT'!O43*25.4,0)))</f>
        <v/>
      </c>
      <c r="Q42" s="91" t="str">
        <f>IF(H42="","",IF('INFORMATION INPUT'!$B$3="IN",(FIXED(MROUND(AVERAGE('THICKNESS INPUT'!G43:O43),0.05),2)),MROUND(AVERAGE(H42:P42),1)))</f>
        <v/>
      </c>
      <c r="R42" s="93" t="str">
        <f t="shared" si="5"/>
        <v xml:space="preserve"> </v>
      </c>
      <c r="S42" s="93" t="str">
        <f>IF('THICKNESS INPUT'!P43="","",'THICKNESS INPUT'!P43)</f>
        <v/>
      </c>
      <c r="T42" s="93" t="str">
        <f>IF('THICKNESS INPUT'!Q43="","",IF('INFORMATION INPUT'!$B$3="IN",FIXED(MROUND('THICKNESS INPUT'!Q43,0.05),2),ROUND('THICKNESS INPUT'!Q43*25.4,0)))</f>
        <v/>
      </c>
      <c r="U42" s="93" t="str">
        <f t="shared" si="0"/>
        <v/>
      </c>
      <c r="V42" s="97"/>
      <c r="W42" s="98">
        <f>'INFORMATION INPUT'!$B$4-IF(+'INFORMATION INPUT'!$C$3="METRIC",25.4,1)</f>
        <v>7</v>
      </c>
      <c r="X42" s="98">
        <f t="shared" si="1"/>
        <v>0</v>
      </c>
      <c r="Y42" s="98">
        <f>IF(MAXA($AO42)&gt;'INFORMATION INPUT'!$B$4,IF(($AO42&gt;=(3*'THICKNESS REPORT'!$E$27)+'INFORMATION INPUT'!$B$4),1,0),0)</f>
        <v>0</v>
      </c>
      <c r="Z42" s="98">
        <f t="shared" si="2"/>
        <v>0</v>
      </c>
      <c r="AA42" s="98" t="str">
        <f t="shared" si="6"/>
        <v/>
      </c>
      <c r="AB42" s="83"/>
      <c r="AC42" s="83"/>
      <c r="AD42" s="83"/>
      <c r="AE42" s="83"/>
      <c r="AF42" s="98">
        <f t="shared" si="3"/>
        <v>0</v>
      </c>
      <c r="AG42" s="11"/>
      <c r="AH42" s="17">
        <f t="shared" si="4"/>
        <v>0</v>
      </c>
      <c r="AI42" s="17">
        <f t="shared" si="7"/>
        <v>9</v>
      </c>
      <c r="AJ42" s="17"/>
      <c r="AK42" s="17"/>
      <c r="AL42" s="17"/>
      <c r="AM42" s="17"/>
      <c r="AN42" s="17"/>
      <c r="AO42" s="17" t="str">
        <f t="shared" si="8"/>
        <v/>
      </c>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row>
    <row r="43" spans="1:162" ht="18">
      <c r="A43" s="91" t="str">
        <f>IF('THICKNESS INPUT'!A44="","",'THICKNESS INPUT'!A44)</f>
        <v/>
      </c>
      <c r="B43" s="92" t="str">
        <f>IF('THICKNESS INPUT'!B44="","",'THICKNESS INPUT'!B44)</f>
        <v/>
      </c>
      <c r="C43" s="93" t="str">
        <f>IF($H43="","",IF('INFORMATION INPUT'!$B$3="IN",FIXED('INFORMATION INPUT'!$B$4,2),FIXED('INFORMATION INPUT'!$B$4,0)))</f>
        <v/>
      </c>
      <c r="D43" s="93" t="str">
        <f>IF('THICKNESS INPUT'!C44="","",'THICKNESS INPUT'!C44)</f>
        <v/>
      </c>
      <c r="E43" s="93" t="str">
        <f>IF('THICKNESS INPUT'!D44="","",'THICKNESS INPUT'!D44)</f>
        <v/>
      </c>
      <c r="F43" s="94" t="str">
        <f>IF('THICKNESS INPUT'!E44="","",'THICKNESS INPUT'!E44)</f>
        <v/>
      </c>
      <c r="G43" s="93" t="str">
        <f>IF('THICKNESS INPUT'!F44="","",'THICKNESS INPUT'!F44)</f>
        <v/>
      </c>
      <c r="H43" s="93" t="str">
        <f>IF('THICKNESS INPUT'!G44="","",IF('INFORMATION INPUT'!$B$3="IN",FIXED('THICKNESS INPUT'!G44,2),ROUND('THICKNESS INPUT'!G44*25.4,0)))</f>
        <v/>
      </c>
      <c r="I43" s="93" t="str">
        <f>IF('THICKNESS INPUT'!H44="","",IF('INFORMATION INPUT'!$B$3="IN",FIXED('THICKNESS INPUT'!H44,2),ROUND('THICKNESS INPUT'!H44*25.4,0)))</f>
        <v/>
      </c>
      <c r="J43" s="93" t="str">
        <f>IF('THICKNESS INPUT'!I44="","",IF('INFORMATION INPUT'!$B$3="IN",FIXED('THICKNESS INPUT'!I44,2),ROUND('THICKNESS INPUT'!I44*25.4,0)))</f>
        <v/>
      </c>
      <c r="K43" s="93" t="str">
        <f>IF('THICKNESS INPUT'!J44="","",IF('INFORMATION INPUT'!$B$3="IN",FIXED('THICKNESS INPUT'!J44,2),ROUND('THICKNESS INPUT'!J44*25.4,0)))</f>
        <v/>
      </c>
      <c r="L43" s="93" t="str">
        <f>IF('THICKNESS INPUT'!K44="","",IF('INFORMATION INPUT'!$B$3="IN",FIXED('THICKNESS INPUT'!K44,2),ROUND('THICKNESS INPUT'!K44*25.4,0)))</f>
        <v/>
      </c>
      <c r="M43" s="93" t="str">
        <f>IF('THICKNESS INPUT'!L44="","",IF('INFORMATION INPUT'!$B$3="IN",FIXED('THICKNESS INPUT'!L44,2),ROUND('THICKNESS INPUT'!L44*25.4,0)))</f>
        <v/>
      </c>
      <c r="N43" s="93" t="str">
        <f>IF('THICKNESS INPUT'!M44="","",IF('INFORMATION INPUT'!$B$3="IN",FIXED('THICKNESS INPUT'!M44,2),ROUND('THICKNESS INPUT'!M44*25.4,0)))</f>
        <v/>
      </c>
      <c r="O43" s="93" t="str">
        <f>IF('THICKNESS INPUT'!N44="","",IF('INFORMATION INPUT'!$B$3="IN",FIXED('THICKNESS INPUT'!N44,2),ROUND('THICKNESS INPUT'!N44*25.4,0)))</f>
        <v/>
      </c>
      <c r="P43" s="93" t="str">
        <f>IF('THICKNESS INPUT'!O44="","",IF('INFORMATION INPUT'!$B$3="IN",FIXED('THICKNESS INPUT'!O44,2),ROUND('THICKNESS INPUT'!O44*25.4,0)))</f>
        <v/>
      </c>
      <c r="Q43" s="91" t="str">
        <f>IF(H43="","",IF('INFORMATION INPUT'!$B$3="IN",(FIXED(MROUND(AVERAGE('THICKNESS INPUT'!G44:O44),0.05),2)),MROUND(AVERAGE(H43:P43),1)))</f>
        <v/>
      </c>
      <c r="R43" s="93" t="str">
        <f t="shared" si="5"/>
        <v xml:space="preserve"> </v>
      </c>
      <c r="S43" s="93" t="str">
        <f>IF('THICKNESS INPUT'!P44="","",'THICKNESS INPUT'!P44)</f>
        <v/>
      </c>
      <c r="T43" s="93" t="str">
        <f>IF('THICKNESS INPUT'!Q44="","",IF('INFORMATION INPUT'!$B$3="IN",FIXED(MROUND('THICKNESS INPUT'!Q44,0.05),2),ROUND('THICKNESS INPUT'!Q44*25.4,0)))</f>
        <v/>
      </c>
      <c r="U43" s="93" t="str">
        <f t="shared" si="0"/>
        <v/>
      </c>
      <c r="V43" s="97"/>
      <c r="W43" s="98">
        <f>'INFORMATION INPUT'!$B$4-IF(+'INFORMATION INPUT'!$C$3="METRIC",25.4,1)</f>
        <v>7</v>
      </c>
      <c r="X43" s="98">
        <f t="shared" si="1"/>
        <v>0</v>
      </c>
      <c r="Y43" s="98">
        <f>IF(MAXA($AO43)&gt;'INFORMATION INPUT'!$B$4,IF(($AO43&gt;=(3*'THICKNESS REPORT'!$E$27)+'INFORMATION INPUT'!$B$4),1,0),0)</f>
        <v>0</v>
      </c>
      <c r="Z43" s="98">
        <f t="shared" si="2"/>
        <v>0</v>
      </c>
      <c r="AA43" s="98" t="str">
        <f t="shared" si="6"/>
        <v/>
      </c>
      <c r="AB43" s="83"/>
      <c r="AC43" s="83"/>
      <c r="AD43" s="83"/>
      <c r="AE43" s="83"/>
      <c r="AF43" s="98">
        <f t="shared" si="3"/>
        <v>0</v>
      </c>
      <c r="AG43" s="11"/>
      <c r="AH43" s="17">
        <f t="shared" si="4"/>
        <v>0</v>
      </c>
      <c r="AI43" s="17">
        <f t="shared" si="7"/>
        <v>9</v>
      </c>
      <c r="AJ43" s="17"/>
      <c r="AK43" s="17"/>
      <c r="AL43" s="17"/>
      <c r="AM43" s="17"/>
      <c r="AN43" s="17"/>
      <c r="AO43" s="17" t="str">
        <f t="shared" si="8"/>
        <v/>
      </c>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row>
    <row r="44" spans="1:162" ht="18">
      <c r="A44" s="91" t="str">
        <f>IF('THICKNESS INPUT'!A45="","",'THICKNESS INPUT'!A45)</f>
        <v/>
      </c>
      <c r="B44" s="92" t="str">
        <f>IF('THICKNESS INPUT'!B45="","",'THICKNESS INPUT'!B45)</f>
        <v/>
      </c>
      <c r="C44" s="93" t="str">
        <f>IF($H44="","",IF('INFORMATION INPUT'!$B$3="IN",FIXED('INFORMATION INPUT'!$B$4,2),FIXED('INFORMATION INPUT'!$B$4,0)))</f>
        <v/>
      </c>
      <c r="D44" s="93" t="str">
        <f>IF('THICKNESS INPUT'!C45="","",'THICKNESS INPUT'!C45)</f>
        <v/>
      </c>
      <c r="E44" s="93" t="str">
        <f>IF('THICKNESS INPUT'!D45="","",'THICKNESS INPUT'!D45)</f>
        <v/>
      </c>
      <c r="F44" s="94" t="str">
        <f>IF('THICKNESS INPUT'!E45="","",'THICKNESS INPUT'!E45)</f>
        <v/>
      </c>
      <c r="G44" s="93" t="str">
        <f>IF('THICKNESS INPUT'!F45="","",'THICKNESS INPUT'!F45)</f>
        <v/>
      </c>
      <c r="H44" s="93" t="str">
        <f>IF('THICKNESS INPUT'!G45="","",IF('INFORMATION INPUT'!$B$3="IN",FIXED('THICKNESS INPUT'!G45,2),ROUND('THICKNESS INPUT'!G45*25.4,0)))</f>
        <v/>
      </c>
      <c r="I44" s="93" t="str">
        <f>IF('THICKNESS INPUT'!H45="","",IF('INFORMATION INPUT'!$B$3="IN",FIXED('THICKNESS INPUT'!H45,2),ROUND('THICKNESS INPUT'!H45*25.4,0)))</f>
        <v/>
      </c>
      <c r="J44" s="93" t="str">
        <f>IF('THICKNESS INPUT'!I45="","",IF('INFORMATION INPUT'!$B$3="IN",FIXED('THICKNESS INPUT'!I45,2),ROUND('THICKNESS INPUT'!I45*25.4,0)))</f>
        <v/>
      </c>
      <c r="K44" s="93" t="str">
        <f>IF('THICKNESS INPUT'!J45="","",IF('INFORMATION INPUT'!$B$3="IN",FIXED('THICKNESS INPUT'!J45,2),ROUND('THICKNESS INPUT'!J45*25.4,0)))</f>
        <v/>
      </c>
      <c r="L44" s="93" t="str">
        <f>IF('THICKNESS INPUT'!K45="","",IF('INFORMATION INPUT'!$B$3="IN",FIXED('THICKNESS INPUT'!K45,2),ROUND('THICKNESS INPUT'!K45*25.4,0)))</f>
        <v/>
      </c>
      <c r="M44" s="93" t="str">
        <f>IF('THICKNESS INPUT'!L45="","",IF('INFORMATION INPUT'!$B$3="IN",FIXED('THICKNESS INPUT'!L45,2),ROUND('THICKNESS INPUT'!L45*25.4,0)))</f>
        <v/>
      </c>
      <c r="N44" s="93" t="str">
        <f>IF('THICKNESS INPUT'!M45="","",IF('INFORMATION INPUT'!$B$3="IN",FIXED('THICKNESS INPUT'!M45,2),ROUND('THICKNESS INPUT'!M45*25.4,0)))</f>
        <v/>
      </c>
      <c r="O44" s="93" t="str">
        <f>IF('THICKNESS INPUT'!N45="","",IF('INFORMATION INPUT'!$B$3="IN",FIXED('THICKNESS INPUT'!N45,2),ROUND('THICKNESS INPUT'!N45*25.4,0)))</f>
        <v/>
      </c>
      <c r="P44" s="93" t="str">
        <f>IF('THICKNESS INPUT'!O45="","",IF('INFORMATION INPUT'!$B$3="IN",FIXED('THICKNESS INPUT'!O45,2),ROUND('THICKNESS INPUT'!O45*25.4,0)))</f>
        <v/>
      </c>
      <c r="Q44" s="91" t="str">
        <f>IF(H44="","",IF('INFORMATION INPUT'!$B$3="IN",(FIXED(MROUND(AVERAGE('THICKNESS INPUT'!G45:O45),0.05),2)),MROUND(AVERAGE(H44:P44),1)))</f>
        <v/>
      </c>
      <c r="R44" s="93" t="str">
        <f t="shared" si="5"/>
        <v xml:space="preserve"> </v>
      </c>
      <c r="S44" s="93" t="str">
        <f>IF('THICKNESS INPUT'!P45="","",'THICKNESS INPUT'!P45)</f>
        <v/>
      </c>
      <c r="T44" s="93" t="str">
        <f>IF('THICKNESS INPUT'!Q45="","",IF('INFORMATION INPUT'!$B$3="IN",FIXED(MROUND('THICKNESS INPUT'!Q45,0.05),2),ROUND('THICKNESS INPUT'!Q45*25.4,0)))</f>
        <v/>
      </c>
      <c r="U44" s="93" t="str">
        <f t="shared" si="0"/>
        <v/>
      </c>
      <c r="V44" s="97"/>
      <c r="W44" s="98">
        <f>'INFORMATION INPUT'!$B$4-IF(+'INFORMATION INPUT'!$C$3="METRIC",25.4,1)</f>
        <v>7</v>
      </c>
      <c r="X44" s="98">
        <f t="shared" si="1"/>
        <v>0</v>
      </c>
      <c r="Y44" s="98">
        <f>IF(MAXA($AO44)&gt;'INFORMATION INPUT'!$B$4,IF(($AO44&gt;=(3*'THICKNESS REPORT'!$E$27)+'INFORMATION INPUT'!$B$4),1,0),0)</f>
        <v>0</v>
      </c>
      <c r="Z44" s="98">
        <f t="shared" si="2"/>
        <v>0</v>
      </c>
      <c r="AA44" s="98" t="str">
        <f t="shared" si="6"/>
        <v/>
      </c>
      <c r="AB44" s="83"/>
      <c r="AC44" s="83"/>
      <c r="AD44" s="83"/>
      <c r="AE44" s="83"/>
      <c r="AF44" s="98">
        <f t="shared" si="3"/>
        <v>0</v>
      </c>
      <c r="AG44" s="11"/>
      <c r="AH44" s="17">
        <f t="shared" si="4"/>
        <v>0</v>
      </c>
      <c r="AI44" s="17">
        <f t="shared" si="7"/>
        <v>9</v>
      </c>
      <c r="AJ44" s="17"/>
      <c r="AK44" s="17"/>
      <c r="AL44" s="17"/>
      <c r="AM44" s="17"/>
      <c r="AN44" s="17"/>
      <c r="AO44" s="17" t="str">
        <f t="shared" si="8"/>
        <v/>
      </c>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row>
    <row r="45" spans="1:162" ht="18">
      <c r="A45" s="91" t="str">
        <f>IF('THICKNESS INPUT'!A46="","",'THICKNESS INPUT'!A46)</f>
        <v/>
      </c>
      <c r="B45" s="92" t="str">
        <f>IF('THICKNESS INPUT'!B46="","",'THICKNESS INPUT'!B46)</f>
        <v/>
      </c>
      <c r="C45" s="93" t="str">
        <f>IF($H45="","",IF('INFORMATION INPUT'!$B$3="IN",FIXED('INFORMATION INPUT'!$B$4,2),FIXED('INFORMATION INPUT'!$B$4,0)))</f>
        <v/>
      </c>
      <c r="D45" s="93" t="str">
        <f>IF('THICKNESS INPUT'!C46="","",'THICKNESS INPUT'!C46)</f>
        <v/>
      </c>
      <c r="E45" s="93" t="str">
        <f>IF('THICKNESS INPUT'!D46="","",'THICKNESS INPUT'!D46)</f>
        <v/>
      </c>
      <c r="F45" s="94" t="str">
        <f>IF('THICKNESS INPUT'!E46="","",'THICKNESS INPUT'!E46)</f>
        <v/>
      </c>
      <c r="G45" s="93" t="str">
        <f>IF('THICKNESS INPUT'!F46="","",'THICKNESS INPUT'!F46)</f>
        <v/>
      </c>
      <c r="H45" s="93" t="str">
        <f>IF('THICKNESS INPUT'!G46="","",IF('INFORMATION INPUT'!$B$3="IN",FIXED('THICKNESS INPUT'!G46,2),ROUND('THICKNESS INPUT'!G46*25.4,0)))</f>
        <v/>
      </c>
      <c r="I45" s="93" t="str">
        <f>IF('THICKNESS INPUT'!H46="","",IF('INFORMATION INPUT'!$B$3="IN",FIXED('THICKNESS INPUT'!H46,2),ROUND('THICKNESS INPUT'!H46*25.4,0)))</f>
        <v/>
      </c>
      <c r="J45" s="93" t="str">
        <f>IF('THICKNESS INPUT'!I46="","",IF('INFORMATION INPUT'!$B$3="IN",FIXED('THICKNESS INPUT'!I46,2),ROUND('THICKNESS INPUT'!I46*25.4,0)))</f>
        <v/>
      </c>
      <c r="K45" s="93" t="str">
        <f>IF('THICKNESS INPUT'!J46="","",IF('INFORMATION INPUT'!$B$3="IN",FIXED('THICKNESS INPUT'!J46,2),ROUND('THICKNESS INPUT'!J46*25.4,0)))</f>
        <v/>
      </c>
      <c r="L45" s="93" t="str">
        <f>IF('THICKNESS INPUT'!K46="","",IF('INFORMATION INPUT'!$B$3="IN",FIXED('THICKNESS INPUT'!K46,2),ROUND('THICKNESS INPUT'!K46*25.4,0)))</f>
        <v/>
      </c>
      <c r="M45" s="93" t="str">
        <f>IF('THICKNESS INPUT'!L46="","",IF('INFORMATION INPUT'!$B$3="IN",FIXED('THICKNESS INPUT'!L46,2),ROUND('THICKNESS INPUT'!L46*25.4,0)))</f>
        <v/>
      </c>
      <c r="N45" s="93" t="str">
        <f>IF('THICKNESS INPUT'!M46="","",IF('INFORMATION INPUT'!$B$3="IN",FIXED('THICKNESS INPUT'!M46,2),ROUND('THICKNESS INPUT'!M46*25.4,0)))</f>
        <v/>
      </c>
      <c r="O45" s="93" t="str">
        <f>IF('THICKNESS INPUT'!N46="","",IF('INFORMATION INPUT'!$B$3="IN",FIXED('THICKNESS INPUT'!N46,2),ROUND('THICKNESS INPUT'!N46*25.4,0)))</f>
        <v/>
      </c>
      <c r="P45" s="93" t="str">
        <f>IF('THICKNESS INPUT'!O46="","",IF('INFORMATION INPUT'!$B$3="IN",FIXED('THICKNESS INPUT'!O46,2),ROUND('THICKNESS INPUT'!O46*25.4,0)))</f>
        <v/>
      </c>
      <c r="Q45" s="91" t="str">
        <f>IF(H45="","",IF('INFORMATION INPUT'!$B$3="IN",(FIXED(MROUND(AVERAGE('THICKNESS INPUT'!G46:O46),0.05),2)),MROUND(AVERAGE(H45:P45),1)))</f>
        <v/>
      </c>
      <c r="R45" s="93" t="str">
        <f t="shared" si="5"/>
        <v xml:space="preserve"> </v>
      </c>
      <c r="S45" s="93" t="str">
        <f>IF('THICKNESS INPUT'!P46="","",'THICKNESS INPUT'!P46)</f>
        <v/>
      </c>
      <c r="T45" s="93" t="str">
        <f>IF('THICKNESS INPUT'!Q46="","",IF('INFORMATION INPUT'!$B$3="IN",FIXED(MROUND('THICKNESS INPUT'!Q46,0.05),2),ROUND('THICKNESS INPUT'!Q46*25.4,0)))</f>
        <v/>
      </c>
      <c r="U45" s="93" t="str">
        <f t="shared" si="0"/>
        <v/>
      </c>
      <c r="V45" s="97"/>
      <c r="W45" s="98">
        <f>'INFORMATION INPUT'!$B$4-IF(+'INFORMATION INPUT'!$C$3="METRIC",25.4,1)</f>
        <v>7</v>
      </c>
      <c r="X45" s="98">
        <f t="shared" si="1"/>
        <v>0</v>
      </c>
      <c r="Y45" s="98">
        <f>IF(MAXA($AO45)&gt;'INFORMATION INPUT'!$B$4,IF(($AO45&gt;=(3*'THICKNESS REPORT'!$E$27)+'INFORMATION INPUT'!$B$4),1,0),0)</f>
        <v>0</v>
      </c>
      <c r="Z45" s="98">
        <f t="shared" si="2"/>
        <v>0</v>
      </c>
      <c r="AA45" s="98" t="str">
        <f t="shared" si="6"/>
        <v/>
      </c>
      <c r="AB45" s="83"/>
      <c r="AC45" s="83"/>
      <c r="AD45" s="83"/>
      <c r="AE45" s="83"/>
      <c r="AF45" s="98">
        <f t="shared" si="3"/>
        <v>0</v>
      </c>
      <c r="AG45" s="11"/>
      <c r="AH45" s="17">
        <f t="shared" si="4"/>
        <v>0</v>
      </c>
      <c r="AI45" s="17">
        <f t="shared" si="7"/>
        <v>9</v>
      </c>
      <c r="AJ45" s="17"/>
      <c r="AK45" s="17"/>
      <c r="AL45" s="17"/>
      <c r="AM45" s="17"/>
      <c r="AN45" s="17"/>
      <c r="AO45" s="17" t="str">
        <f t="shared" si="8"/>
        <v/>
      </c>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row>
    <row r="46" spans="1:162" ht="18">
      <c r="A46" s="91" t="str">
        <f>IF('THICKNESS INPUT'!A47="","",'THICKNESS INPUT'!A47)</f>
        <v/>
      </c>
      <c r="B46" s="92" t="str">
        <f>IF('THICKNESS INPUT'!B47="","",'THICKNESS INPUT'!B47)</f>
        <v/>
      </c>
      <c r="C46" s="93" t="str">
        <f>IF($H46="","",IF('INFORMATION INPUT'!$B$3="IN",FIXED('INFORMATION INPUT'!$B$4,2),FIXED('INFORMATION INPUT'!$B$4,0)))</f>
        <v/>
      </c>
      <c r="D46" s="93" t="str">
        <f>IF('THICKNESS INPUT'!C47="","",'THICKNESS INPUT'!C47)</f>
        <v/>
      </c>
      <c r="E46" s="93" t="str">
        <f>IF('THICKNESS INPUT'!D47="","",'THICKNESS INPUT'!D47)</f>
        <v/>
      </c>
      <c r="F46" s="94" t="str">
        <f>IF('THICKNESS INPUT'!E47="","",'THICKNESS INPUT'!E47)</f>
        <v/>
      </c>
      <c r="G46" s="93" t="str">
        <f>IF('THICKNESS INPUT'!F47="","",'THICKNESS INPUT'!F47)</f>
        <v/>
      </c>
      <c r="H46" s="93" t="str">
        <f>IF('THICKNESS INPUT'!G47="","",IF('INFORMATION INPUT'!$B$3="IN",FIXED('THICKNESS INPUT'!G47,2),ROUND('THICKNESS INPUT'!G47*25.4,0)))</f>
        <v/>
      </c>
      <c r="I46" s="93" t="str">
        <f>IF('THICKNESS INPUT'!H47="","",IF('INFORMATION INPUT'!$B$3="IN",FIXED('THICKNESS INPUT'!H47,2),ROUND('THICKNESS INPUT'!H47*25.4,0)))</f>
        <v/>
      </c>
      <c r="J46" s="93" t="str">
        <f>IF('THICKNESS INPUT'!I47="","",IF('INFORMATION INPUT'!$B$3="IN",FIXED('THICKNESS INPUT'!I47,2),ROUND('THICKNESS INPUT'!I47*25.4,0)))</f>
        <v/>
      </c>
      <c r="K46" s="93" t="str">
        <f>IF('THICKNESS INPUT'!J47="","",IF('INFORMATION INPUT'!$B$3="IN",FIXED('THICKNESS INPUT'!J47,2),ROUND('THICKNESS INPUT'!J47*25.4,0)))</f>
        <v/>
      </c>
      <c r="L46" s="93" t="str">
        <f>IF('THICKNESS INPUT'!K47="","",IF('INFORMATION INPUT'!$B$3="IN",FIXED('THICKNESS INPUT'!K47,2),ROUND('THICKNESS INPUT'!K47*25.4,0)))</f>
        <v/>
      </c>
      <c r="M46" s="93" t="str">
        <f>IF('THICKNESS INPUT'!L47="","",IF('INFORMATION INPUT'!$B$3="IN",FIXED('THICKNESS INPUT'!L47,2),ROUND('THICKNESS INPUT'!L47*25.4,0)))</f>
        <v/>
      </c>
      <c r="N46" s="93" t="str">
        <f>IF('THICKNESS INPUT'!M47="","",IF('INFORMATION INPUT'!$B$3="IN",FIXED('THICKNESS INPUT'!M47,2),ROUND('THICKNESS INPUT'!M47*25.4,0)))</f>
        <v/>
      </c>
      <c r="O46" s="93" t="str">
        <f>IF('THICKNESS INPUT'!N47="","",IF('INFORMATION INPUT'!$B$3="IN",FIXED('THICKNESS INPUT'!N47,2),ROUND('THICKNESS INPUT'!N47*25.4,0)))</f>
        <v/>
      </c>
      <c r="P46" s="93" t="str">
        <f>IF('THICKNESS INPUT'!O47="","",IF('INFORMATION INPUT'!$B$3="IN",FIXED('THICKNESS INPUT'!O47,2),ROUND('THICKNESS INPUT'!O47*25.4,0)))</f>
        <v/>
      </c>
      <c r="Q46" s="91" t="str">
        <f>IF(H46="","",IF('INFORMATION INPUT'!$B$3="IN",(FIXED(MROUND(AVERAGE('THICKNESS INPUT'!G47:O47),0.05),2)),MROUND(AVERAGE(H46:P46),1)))</f>
        <v/>
      </c>
      <c r="R46" s="93" t="str">
        <f t="shared" si="5"/>
        <v xml:space="preserve"> </v>
      </c>
      <c r="S46" s="93" t="str">
        <f>IF('THICKNESS INPUT'!P47="","",'THICKNESS INPUT'!P47)</f>
        <v/>
      </c>
      <c r="T46" s="93" t="str">
        <f>IF('THICKNESS INPUT'!Q47="","",IF('INFORMATION INPUT'!$B$3="IN",FIXED(MROUND('THICKNESS INPUT'!Q47,0.05),2),ROUND('THICKNESS INPUT'!Q47*25.4,0)))</f>
        <v/>
      </c>
      <c r="U46" s="93" t="str">
        <f t="shared" si="0"/>
        <v/>
      </c>
      <c r="V46" s="97"/>
      <c r="W46" s="98">
        <f>'INFORMATION INPUT'!$B$4-IF(+'INFORMATION INPUT'!$C$3="METRIC",25.4,1)</f>
        <v>7</v>
      </c>
      <c r="X46" s="98">
        <f t="shared" si="1"/>
        <v>0</v>
      </c>
      <c r="Y46" s="98">
        <f>IF(MAXA($AO46)&gt;'INFORMATION INPUT'!$B$4,IF(($AO46&gt;=(3*'THICKNESS REPORT'!$E$27)+'INFORMATION INPUT'!$B$4),1,0),0)</f>
        <v>0</v>
      </c>
      <c r="Z46" s="98">
        <f t="shared" si="2"/>
        <v>0</v>
      </c>
      <c r="AA46" s="98" t="str">
        <f t="shared" si="6"/>
        <v/>
      </c>
      <c r="AB46" s="83"/>
      <c r="AC46" s="83"/>
      <c r="AD46" s="83"/>
      <c r="AE46" s="83"/>
      <c r="AF46" s="98">
        <f t="shared" si="3"/>
        <v>0</v>
      </c>
      <c r="AG46" s="11"/>
      <c r="AH46" s="17">
        <f t="shared" si="4"/>
        <v>0</v>
      </c>
      <c r="AI46" s="17">
        <f t="shared" si="7"/>
        <v>9</v>
      </c>
      <c r="AJ46" s="17"/>
      <c r="AK46" s="17"/>
      <c r="AL46" s="17"/>
      <c r="AM46" s="17"/>
      <c r="AN46" s="17"/>
      <c r="AO46" s="17" t="str">
        <f t="shared" si="8"/>
        <v/>
      </c>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row>
    <row r="47" spans="1:162" ht="18">
      <c r="A47" s="91" t="str">
        <f>IF('THICKNESS INPUT'!A48="","",'THICKNESS INPUT'!A48)</f>
        <v/>
      </c>
      <c r="B47" s="92" t="str">
        <f>IF('THICKNESS INPUT'!B48="","",'THICKNESS INPUT'!B48)</f>
        <v/>
      </c>
      <c r="C47" s="93" t="str">
        <f>IF($H47="","",IF('INFORMATION INPUT'!$B$3="IN",FIXED('INFORMATION INPUT'!$B$4,2),FIXED('INFORMATION INPUT'!$B$4,0)))</f>
        <v/>
      </c>
      <c r="D47" s="93" t="str">
        <f>IF('THICKNESS INPUT'!C48="","",'THICKNESS INPUT'!C48)</f>
        <v/>
      </c>
      <c r="E47" s="93" t="str">
        <f>IF('THICKNESS INPUT'!D48="","",'THICKNESS INPUT'!D48)</f>
        <v/>
      </c>
      <c r="F47" s="94" t="str">
        <f>IF('THICKNESS INPUT'!E48="","",'THICKNESS INPUT'!E48)</f>
        <v/>
      </c>
      <c r="G47" s="93" t="str">
        <f>IF('THICKNESS INPUT'!F48="","",'THICKNESS INPUT'!F48)</f>
        <v/>
      </c>
      <c r="H47" s="93" t="str">
        <f>IF('THICKNESS INPUT'!G48="","",IF('INFORMATION INPUT'!$B$3="IN",FIXED('THICKNESS INPUT'!G48,2),ROUND('THICKNESS INPUT'!G48*25.4,0)))</f>
        <v/>
      </c>
      <c r="I47" s="93" t="str">
        <f>IF('THICKNESS INPUT'!H48="","",IF('INFORMATION INPUT'!$B$3="IN",FIXED('THICKNESS INPUT'!H48,2),ROUND('THICKNESS INPUT'!H48*25.4,0)))</f>
        <v/>
      </c>
      <c r="J47" s="93" t="str">
        <f>IF('THICKNESS INPUT'!I48="","",IF('INFORMATION INPUT'!$B$3="IN",FIXED('THICKNESS INPUT'!I48,2),ROUND('THICKNESS INPUT'!I48*25.4,0)))</f>
        <v/>
      </c>
      <c r="K47" s="93" t="str">
        <f>IF('THICKNESS INPUT'!J48="","",IF('INFORMATION INPUT'!$B$3="IN",FIXED('THICKNESS INPUT'!J48,2),ROUND('THICKNESS INPUT'!J48*25.4,0)))</f>
        <v/>
      </c>
      <c r="L47" s="93" t="str">
        <f>IF('THICKNESS INPUT'!K48="","",IF('INFORMATION INPUT'!$B$3="IN",FIXED('THICKNESS INPUT'!K48,2),ROUND('THICKNESS INPUT'!K48*25.4,0)))</f>
        <v/>
      </c>
      <c r="M47" s="93" t="str">
        <f>IF('THICKNESS INPUT'!L48="","",IF('INFORMATION INPUT'!$B$3="IN",FIXED('THICKNESS INPUT'!L48,2),ROUND('THICKNESS INPUT'!L48*25.4,0)))</f>
        <v/>
      </c>
      <c r="N47" s="93" t="str">
        <f>IF('THICKNESS INPUT'!M48="","",IF('INFORMATION INPUT'!$B$3="IN",FIXED('THICKNESS INPUT'!M48,2),ROUND('THICKNESS INPUT'!M48*25.4,0)))</f>
        <v/>
      </c>
      <c r="O47" s="93" t="str">
        <f>IF('THICKNESS INPUT'!N48="","",IF('INFORMATION INPUT'!$B$3="IN",FIXED('THICKNESS INPUT'!N48,2),ROUND('THICKNESS INPUT'!N48*25.4,0)))</f>
        <v/>
      </c>
      <c r="P47" s="93" t="str">
        <f>IF('THICKNESS INPUT'!O48="","",IF('INFORMATION INPUT'!$B$3="IN",FIXED('THICKNESS INPUT'!O48,2),ROUND('THICKNESS INPUT'!O48*25.4,0)))</f>
        <v/>
      </c>
      <c r="Q47" s="91" t="str">
        <f>IF(H47="","",IF('INFORMATION INPUT'!$B$3="IN",(FIXED(MROUND(AVERAGE('THICKNESS INPUT'!G48:O48),0.05),2)),MROUND(AVERAGE(H47:P47),1)))</f>
        <v/>
      </c>
      <c r="R47" s="93" t="str">
        <f t="shared" si="5"/>
        <v xml:space="preserve"> </v>
      </c>
      <c r="S47" s="93" t="str">
        <f>IF('THICKNESS INPUT'!P48="","",'THICKNESS INPUT'!P48)</f>
        <v/>
      </c>
      <c r="T47" s="93" t="str">
        <f>IF('THICKNESS INPUT'!Q48="","",IF('INFORMATION INPUT'!$B$3="IN",FIXED(MROUND('THICKNESS INPUT'!Q48,0.05),2),ROUND('THICKNESS INPUT'!Q48*25.4,0)))</f>
        <v/>
      </c>
      <c r="U47" s="93" t="str">
        <f t="shared" si="0"/>
        <v/>
      </c>
      <c r="V47" s="97"/>
      <c r="W47" s="98">
        <f>'INFORMATION INPUT'!$B$4-IF(+'INFORMATION INPUT'!$C$3="METRIC",25.4,1)</f>
        <v>7</v>
      </c>
      <c r="X47" s="98">
        <f t="shared" si="1"/>
        <v>0</v>
      </c>
      <c r="Y47" s="98">
        <f>IF(MAXA($AO47)&gt;'INFORMATION INPUT'!$B$4,IF(($AO47&gt;=(3*'THICKNESS REPORT'!$E$27)+'INFORMATION INPUT'!$B$4),1,0),0)</f>
        <v>0</v>
      </c>
      <c r="Z47" s="98">
        <f t="shared" si="2"/>
        <v>0</v>
      </c>
      <c r="AA47" s="98" t="str">
        <f t="shared" si="6"/>
        <v/>
      </c>
      <c r="AB47" s="83"/>
      <c r="AC47" s="83"/>
      <c r="AD47" s="83"/>
      <c r="AE47" s="83"/>
      <c r="AF47" s="98">
        <f t="shared" si="3"/>
        <v>0</v>
      </c>
      <c r="AG47" s="11"/>
      <c r="AH47" s="17">
        <f t="shared" si="4"/>
        <v>0</v>
      </c>
      <c r="AI47" s="17">
        <f t="shared" si="7"/>
        <v>9</v>
      </c>
      <c r="AJ47" s="17"/>
      <c r="AK47" s="17"/>
      <c r="AL47" s="17"/>
      <c r="AM47" s="17"/>
      <c r="AN47" s="17"/>
      <c r="AO47" s="17" t="str">
        <f t="shared" si="8"/>
        <v/>
      </c>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row>
    <row r="48" spans="1:162" ht="18">
      <c r="A48" s="91" t="str">
        <f>IF('THICKNESS INPUT'!A49="","",'THICKNESS INPUT'!A49)</f>
        <v/>
      </c>
      <c r="B48" s="92" t="str">
        <f>IF('THICKNESS INPUT'!B49="","",'THICKNESS INPUT'!B49)</f>
        <v/>
      </c>
      <c r="C48" s="93" t="str">
        <f>IF($H48="","",IF('INFORMATION INPUT'!$B$3="IN",FIXED('INFORMATION INPUT'!$B$4,2),FIXED('INFORMATION INPUT'!$B$4,0)))</f>
        <v/>
      </c>
      <c r="D48" s="93" t="str">
        <f>IF('THICKNESS INPUT'!C49="","",'THICKNESS INPUT'!C49)</f>
        <v/>
      </c>
      <c r="E48" s="93" t="str">
        <f>IF('THICKNESS INPUT'!D49="","",'THICKNESS INPUT'!D49)</f>
        <v/>
      </c>
      <c r="F48" s="94" t="str">
        <f>IF('THICKNESS INPUT'!E49="","",'THICKNESS INPUT'!E49)</f>
        <v/>
      </c>
      <c r="G48" s="93" t="str">
        <f>IF('THICKNESS INPUT'!F49="","",'THICKNESS INPUT'!F49)</f>
        <v/>
      </c>
      <c r="H48" s="93" t="str">
        <f>IF('THICKNESS INPUT'!G49="","",IF('INFORMATION INPUT'!$B$3="IN",FIXED('THICKNESS INPUT'!G49,2),ROUND('THICKNESS INPUT'!G49*25.4,0)))</f>
        <v/>
      </c>
      <c r="I48" s="93" t="str">
        <f>IF('THICKNESS INPUT'!H49="","",IF('INFORMATION INPUT'!$B$3="IN",FIXED('THICKNESS INPUT'!H49,2),ROUND('THICKNESS INPUT'!H49*25.4,0)))</f>
        <v/>
      </c>
      <c r="J48" s="93" t="str">
        <f>IF('THICKNESS INPUT'!I49="","",IF('INFORMATION INPUT'!$B$3="IN",FIXED('THICKNESS INPUT'!I49,2),ROUND('THICKNESS INPUT'!I49*25.4,0)))</f>
        <v/>
      </c>
      <c r="K48" s="93" t="str">
        <f>IF('THICKNESS INPUT'!J49="","",IF('INFORMATION INPUT'!$B$3="IN",FIXED('THICKNESS INPUT'!J49,2),ROUND('THICKNESS INPUT'!J49*25.4,0)))</f>
        <v/>
      </c>
      <c r="L48" s="93" t="str">
        <f>IF('THICKNESS INPUT'!K49="","",IF('INFORMATION INPUT'!$B$3="IN",FIXED('THICKNESS INPUT'!K49,2),ROUND('THICKNESS INPUT'!K49*25.4,0)))</f>
        <v/>
      </c>
      <c r="M48" s="93" t="str">
        <f>IF('THICKNESS INPUT'!L49="","",IF('INFORMATION INPUT'!$B$3="IN",FIXED('THICKNESS INPUT'!L49,2),ROUND('THICKNESS INPUT'!L49*25.4,0)))</f>
        <v/>
      </c>
      <c r="N48" s="93" t="str">
        <f>IF('THICKNESS INPUT'!M49="","",IF('INFORMATION INPUT'!$B$3="IN",FIXED('THICKNESS INPUT'!M49,2),ROUND('THICKNESS INPUT'!M49*25.4,0)))</f>
        <v/>
      </c>
      <c r="O48" s="93" t="str">
        <f>IF('THICKNESS INPUT'!N49="","",IF('INFORMATION INPUT'!$B$3="IN",FIXED('THICKNESS INPUT'!N49,2),ROUND('THICKNESS INPUT'!N49*25.4,0)))</f>
        <v/>
      </c>
      <c r="P48" s="93" t="str">
        <f>IF('THICKNESS INPUT'!O49="","",IF('INFORMATION INPUT'!$B$3="IN",FIXED('THICKNESS INPUT'!O49,2),ROUND('THICKNESS INPUT'!O49*25.4,0)))</f>
        <v/>
      </c>
      <c r="Q48" s="91" t="str">
        <f>IF(H48="","",IF('INFORMATION INPUT'!$B$3="IN",(FIXED(MROUND(AVERAGE('THICKNESS INPUT'!G49:O49),0.05),2)),MROUND(AVERAGE(H48:P48),1)))</f>
        <v/>
      </c>
      <c r="R48" s="93" t="str">
        <f t="shared" si="5"/>
        <v xml:space="preserve"> </v>
      </c>
      <c r="S48" s="93" t="str">
        <f>IF('THICKNESS INPUT'!P49="","",'THICKNESS INPUT'!P49)</f>
        <v/>
      </c>
      <c r="T48" s="93" t="str">
        <f>IF('THICKNESS INPUT'!Q49="","",IF('INFORMATION INPUT'!$B$3="IN",FIXED(MROUND('THICKNESS INPUT'!Q49,0.05),2),ROUND('THICKNESS INPUT'!Q49*25.4,0)))</f>
        <v/>
      </c>
      <c r="U48" s="93" t="str">
        <f t="shared" si="0"/>
        <v/>
      </c>
      <c r="V48" s="97"/>
      <c r="W48" s="98">
        <f>'INFORMATION INPUT'!$B$4-IF(+'INFORMATION INPUT'!$C$3="METRIC",25.4,1)</f>
        <v>7</v>
      </c>
      <c r="X48" s="98">
        <f t="shared" si="1"/>
        <v>0</v>
      </c>
      <c r="Y48" s="98">
        <f>IF(MAXA($AO48)&gt;'INFORMATION INPUT'!$B$4,IF(($AO48&gt;=(3*'THICKNESS REPORT'!$E$27)+'INFORMATION INPUT'!$B$4),1,0),0)</f>
        <v>0</v>
      </c>
      <c r="Z48" s="98">
        <f t="shared" si="2"/>
        <v>0</v>
      </c>
      <c r="AA48" s="98" t="str">
        <f t="shared" si="6"/>
        <v/>
      </c>
      <c r="AB48" s="83"/>
      <c r="AC48" s="83"/>
      <c r="AD48" s="83"/>
      <c r="AE48" s="83"/>
      <c r="AF48" s="98">
        <f t="shared" si="3"/>
        <v>0</v>
      </c>
      <c r="AG48" s="11"/>
      <c r="AH48" s="17">
        <f t="shared" si="4"/>
        <v>0</v>
      </c>
      <c r="AI48" s="17">
        <f t="shared" si="7"/>
        <v>9</v>
      </c>
      <c r="AJ48" s="17"/>
      <c r="AK48" s="17"/>
      <c r="AL48" s="17"/>
      <c r="AM48" s="17"/>
      <c r="AN48" s="17"/>
      <c r="AO48" s="17" t="str">
        <f t="shared" si="8"/>
        <v/>
      </c>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row>
    <row r="49" spans="1:162" ht="18">
      <c r="A49" s="91" t="str">
        <f>IF('THICKNESS INPUT'!A50="","",'THICKNESS INPUT'!A50)</f>
        <v/>
      </c>
      <c r="B49" s="92" t="str">
        <f>IF('THICKNESS INPUT'!B50="","",'THICKNESS INPUT'!B50)</f>
        <v/>
      </c>
      <c r="C49" s="93" t="str">
        <f>IF($H49="","",IF('INFORMATION INPUT'!$B$3="IN",FIXED('INFORMATION INPUT'!$B$4,2),FIXED('INFORMATION INPUT'!$B$4,0)))</f>
        <v/>
      </c>
      <c r="D49" s="93" t="str">
        <f>IF('THICKNESS INPUT'!C50="","",'THICKNESS INPUT'!C50)</f>
        <v/>
      </c>
      <c r="E49" s="93" t="str">
        <f>IF('THICKNESS INPUT'!D50="","",'THICKNESS INPUT'!D50)</f>
        <v/>
      </c>
      <c r="F49" s="94" t="str">
        <f>IF('THICKNESS INPUT'!E50="","",'THICKNESS INPUT'!E50)</f>
        <v/>
      </c>
      <c r="G49" s="93" t="str">
        <f>IF('THICKNESS INPUT'!F50="","",'THICKNESS INPUT'!F50)</f>
        <v/>
      </c>
      <c r="H49" s="93" t="str">
        <f>IF('THICKNESS INPUT'!G50="","",IF('INFORMATION INPUT'!$B$3="IN",FIXED('THICKNESS INPUT'!G50,2),ROUND('THICKNESS INPUT'!G50*25.4,0)))</f>
        <v/>
      </c>
      <c r="I49" s="93" t="str">
        <f>IF('THICKNESS INPUT'!H50="","",IF('INFORMATION INPUT'!$B$3="IN",FIXED('THICKNESS INPUT'!H50,2),ROUND('THICKNESS INPUT'!H50*25.4,0)))</f>
        <v/>
      </c>
      <c r="J49" s="93" t="str">
        <f>IF('THICKNESS INPUT'!I50="","",IF('INFORMATION INPUT'!$B$3="IN",FIXED('THICKNESS INPUT'!I50,2),ROUND('THICKNESS INPUT'!I50*25.4,0)))</f>
        <v/>
      </c>
      <c r="K49" s="93" t="str">
        <f>IF('THICKNESS INPUT'!J50="","",IF('INFORMATION INPUT'!$B$3="IN",FIXED('THICKNESS INPUT'!J50,2),ROUND('THICKNESS INPUT'!J50*25.4,0)))</f>
        <v/>
      </c>
      <c r="L49" s="93" t="str">
        <f>IF('THICKNESS INPUT'!K50="","",IF('INFORMATION INPUT'!$B$3="IN",FIXED('THICKNESS INPUT'!K50,2),ROUND('THICKNESS INPUT'!K50*25.4,0)))</f>
        <v/>
      </c>
      <c r="M49" s="93" t="str">
        <f>IF('THICKNESS INPUT'!L50="","",IF('INFORMATION INPUT'!$B$3="IN",FIXED('THICKNESS INPUT'!L50,2),ROUND('THICKNESS INPUT'!L50*25.4,0)))</f>
        <v/>
      </c>
      <c r="N49" s="93" t="str">
        <f>IF('THICKNESS INPUT'!M50="","",IF('INFORMATION INPUT'!$B$3="IN",FIXED('THICKNESS INPUT'!M50,2),ROUND('THICKNESS INPUT'!M50*25.4,0)))</f>
        <v/>
      </c>
      <c r="O49" s="93" t="str">
        <f>IF('THICKNESS INPUT'!N50="","",IF('INFORMATION INPUT'!$B$3="IN",FIXED('THICKNESS INPUT'!N50,2),ROUND('THICKNESS INPUT'!N50*25.4,0)))</f>
        <v/>
      </c>
      <c r="P49" s="93" t="str">
        <f>IF('THICKNESS INPUT'!O50="","",IF('INFORMATION INPUT'!$B$3="IN",FIXED('THICKNESS INPUT'!O50,2),ROUND('THICKNESS INPUT'!O50*25.4,0)))</f>
        <v/>
      </c>
      <c r="Q49" s="91" t="str">
        <f>IF(H49="","",IF('INFORMATION INPUT'!$B$3="IN",(FIXED(MROUND(AVERAGE('THICKNESS INPUT'!G50:O50),0.05),2)),MROUND(AVERAGE(H49:P49),1)))</f>
        <v/>
      </c>
      <c r="R49" s="93" t="str">
        <f t="shared" si="5"/>
        <v xml:space="preserve"> </v>
      </c>
      <c r="S49" s="93" t="str">
        <f>IF('THICKNESS INPUT'!P50="","",'THICKNESS INPUT'!P50)</f>
        <v/>
      </c>
      <c r="T49" s="93" t="str">
        <f>IF('THICKNESS INPUT'!Q50="","",IF('INFORMATION INPUT'!$B$3="IN",FIXED(MROUND('THICKNESS INPUT'!Q50,0.05),2),ROUND('THICKNESS INPUT'!Q50*25.4,0)))</f>
        <v/>
      </c>
      <c r="U49" s="93" t="str">
        <f t="shared" si="0"/>
        <v/>
      </c>
      <c r="V49" s="97"/>
      <c r="W49" s="98">
        <f>'INFORMATION INPUT'!$B$4-IF(+'INFORMATION INPUT'!$C$3="METRIC",25.4,1)</f>
        <v>7</v>
      </c>
      <c r="X49" s="98">
        <f t="shared" si="1"/>
        <v>0</v>
      </c>
      <c r="Y49" s="98">
        <f>IF(MAXA($AO49)&gt;'INFORMATION INPUT'!$B$4,IF(($AO49&gt;=(3*'THICKNESS REPORT'!$E$27)+'INFORMATION INPUT'!$B$4),1,0),0)</f>
        <v>0</v>
      </c>
      <c r="Z49" s="98">
        <f t="shared" si="2"/>
        <v>0</v>
      </c>
      <c r="AA49" s="98" t="str">
        <f t="shared" si="6"/>
        <v/>
      </c>
      <c r="AB49" s="83"/>
      <c r="AC49" s="83"/>
      <c r="AD49" s="83"/>
      <c r="AE49" s="83"/>
      <c r="AF49" s="98">
        <f t="shared" si="3"/>
        <v>0</v>
      </c>
      <c r="AG49" s="11"/>
      <c r="AH49" s="17">
        <f t="shared" si="4"/>
        <v>0</v>
      </c>
      <c r="AI49" s="17">
        <f t="shared" si="7"/>
        <v>9</v>
      </c>
      <c r="AJ49" s="17"/>
      <c r="AK49" s="17"/>
      <c r="AL49" s="17"/>
      <c r="AM49" s="17"/>
      <c r="AN49" s="17"/>
      <c r="AO49" s="17" t="str">
        <f t="shared" si="8"/>
        <v/>
      </c>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row>
    <row r="50" spans="1:162" ht="18">
      <c r="A50" s="91" t="str">
        <f>IF('THICKNESS INPUT'!A51="","",'THICKNESS INPUT'!A51)</f>
        <v/>
      </c>
      <c r="B50" s="92" t="str">
        <f>IF('THICKNESS INPUT'!B51="","",'THICKNESS INPUT'!B51)</f>
        <v/>
      </c>
      <c r="C50" s="93" t="str">
        <f>IF($H50="","",IF('INFORMATION INPUT'!$B$3="IN",FIXED('INFORMATION INPUT'!$B$4,2),FIXED('INFORMATION INPUT'!$B$4,0)))</f>
        <v/>
      </c>
      <c r="D50" s="93" t="str">
        <f>IF('THICKNESS INPUT'!C51="","",'THICKNESS INPUT'!C51)</f>
        <v/>
      </c>
      <c r="E50" s="93" t="str">
        <f>IF('THICKNESS INPUT'!D51="","",'THICKNESS INPUT'!D51)</f>
        <v/>
      </c>
      <c r="F50" s="94" t="str">
        <f>IF('THICKNESS INPUT'!E51="","",'THICKNESS INPUT'!E51)</f>
        <v/>
      </c>
      <c r="G50" s="93" t="str">
        <f>IF('THICKNESS INPUT'!F51="","",'THICKNESS INPUT'!F51)</f>
        <v/>
      </c>
      <c r="H50" s="93" t="str">
        <f>IF('THICKNESS INPUT'!G51="","",IF('INFORMATION INPUT'!$B$3="IN",FIXED('THICKNESS INPUT'!G51,2),ROUND('THICKNESS INPUT'!G51*25.4,0)))</f>
        <v/>
      </c>
      <c r="I50" s="93" t="str">
        <f>IF('THICKNESS INPUT'!H51="","",IF('INFORMATION INPUT'!$B$3="IN",FIXED('THICKNESS INPUT'!H51,2),ROUND('THICKNESS INPUT'!H51*25.4,0)))</f>
        <v/>
      </c>
      <c r="J50" s="93" t="str">
        <f>IF('THICKNESS INPUT'!I51="","",IF('INFORMATION INPUT'!$B$3="IN",FIXED('THICKNESS INPUT'!I51,2),ROUND('THICKNESS INPUT'!I51*25.4,0)))</f>
        <v/>
      </c>
      <c r="K50" s="93" t="str">
        <f>IF('THICKNESS INPUT'!J51="","",IF('INFORMATION INPUT'!$B$3="IN",FIXED('THICKNESS INPUT'!J51,2),ROUND('THICKNESS INPUT'!J51*25.4,0)))</f>
        <v/>
      </c>
      <c r="L50" s="93" t="str">
        <f>IF('THICKNESS INPUT'!K51="","",IF('INFORMATION INPUT'!$B$3="IN",FIXED('THICKNESS INPUT'!K51,2),ROUND('THICKNESS INPUT'!K51*25.4,0)))</f>
        <v/>
      </c>
      <c r="M50" s="93" t="str">
        <f>IF('THICKNESS INPUT'!L51="","",IF('INFORMATION INPUT'!$B$3="IN",FIXED('THICKNESS INPUT'!L51,2),ROUND('THICKNESS INPUT'!L51*25.4,0)))</f>
        <v/>
      </c>
      <c r="N50" s="93" t="str">
        <f>IF('THICKNESS INPUT'!M51="","",IF('INFORMATION INPUT'!$B$3="IN",FIXED('THICKNESS INPUT'!M51,2),ROUND('THICKNESS INPUT'!M51*25.4,0)))</f>
        <v/>
      </c>
      <c r="O50" s="93" t="str">
        <f>IF('THICKNESS INPUT'!N51="","",IF('INFORMATION INPUT'!$B$3="IN",FIXED('THICKNESS INPUT'!N51,2),ROUND('THICKNESS INPUT'!N51*25.4,0)))</f>
        <v/>
      </c>
      <c r="P50" s="93" t="str">
        <f>IF('THICKNESS INPUT'!O51="","",IF('INFORMATION INPUT'!$B$3="IN",FIXED('THICKNESS INPUT'!O51,2),ROUND('THICKNESS INPUT'!O51*25.4,0)))</f>
        <v/>
      </c>
      <c r="Q50" s="91" t="str">
        <f>IF(H50="","",IF('INFORMATION INPUT'!$B$3="IN",(FIXED(MROUND(AVERAGE('THICKNESS INPUT'!G51:O51),0.05),2)),MROUND(AVERAGE(H50:P50),1)))</f>
        <v/>
      </c>
      <c r="R50" s="93" t="str">
        <f t="shared" si="5"/>
        <v xml:space="preserve"> </v>
      </c>
      <c r="S50" s="93" t="str">
        <f>IF('THICKNESS INPUT'!P51="","",'THICKNESS INPUT'!P51)</f>
        <v/>
      </c>
      <c r="T50" s="93" t="str">
        <f>IF('THICKNESS INPUT'!Q51="","",IF('INFORMATION INPUT'!$B$3="IN",FIXED(MROUND('THICKNESS INPUT'!Q51,0.05),2),ROUND('THICKNESS INPUT'!Q51*25.4,0)))</f>
        <v/>
      </c>
      <c r="U50" s="93" t="str">
        <f t="shared" si="0"/>
        <v/>
      </c>
      <c r="V50" s="97"/>
      <c r="W50" s="98">
        <f>'INFORMATION INPUT'!$B$4-IF(+'INFORMATION INPUT'!$C$3="METRIC",25.4,1)</f>
        <v>7</v>
      </c>
      <c r="X50" s="98">
        <f t="shared" si="1"/>
        <v>0</v>
      </c>
      <c r="Y50" s="98">
        <f>IF(MAXA($AO50)&gt;'INFORMATION INPUT'!$B$4,IF(($AO50&gt;=(3*'THICKNESS REPORT'!$E$27)+'INFORMATION INPUT'!$B$4),1,0),0)</f>
        <v>0</v>
      </c>
      <c r="Z50" s="98">
        <f t="shared" si="2"/>
        <v>0</v>
      </c>
      <c r="AA50" s="98" t="str">
        <f t="shared" si="6"/>
        <v/>
      </c>
      <c r="AB50" s="83"/>
      <c r="AC50" s="83"/>
      <c r="AD50" s="83"/>
      <c r="AE50" s="83"/>
      <c r="AF50" s="98">
        <f t="shared" si="3"/>
        <v>0</v>
      </c>
      <c r="AG50" s="11"/>
      <c r="AH50" s="17">
        <f t="shared" si="4"/>
        <v>0</v>
      </c>
      <c r="AI50" s="17">
        <f t="shared" si="7"/>
        <v>9</v>
      </c>
      <c r="AJ50" s="17"/>
      <c r="AK50" s="17"/>
      <c r="AL50" s="17"/>
      <c r="AM50" s="17"/>
      <c r="AN50" s="17"/>
      <c r="AO50" s="17" t="str">
        <f t="shared" si="8"/>
        <v/>
      </c>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row>
    <row r="51" spans="1:162" ht="18">
      <c r="A51" s="91" t="str">
        <f>IF('THICKNESS INPUT'!A52="","",'THICKNESS INPUT'!A52)</f>
        <v/>
      </c>
      <c r="B51" s="92" t="str">
        <f>IF('THICKNESS INPUT'!B52="","",'THICKNESS INPUT'!B52)</f>
        <v/>
      </c>
      <c r="C51" s="93" t="str">
        <f>IF($H51="","",IF('INFORMATION INPUT'!$B$3="IN",FIXED('INFORMATION INPUT'!$B$4,2),FIXED('INFORMATION INPUT'!$B$4,0)))</f>
        <v/>
      </c>
      <c r="D51" s="93" t="str">
        <f>IF('THICKNESS INPUT'!C52="","",'THICKNESS INPUT'!C52)</f>
        <v/>
      </c>
      <c r="E51" s="93" t="str">
        <f>IF('THICKNESS INPUT'!D52="","",'THICKNESS INPUT'!D52)</f>
        <v/>
      </c>
      <c r="F51" s="94" t="str">
        <f>IF('THICKNESS INPUT'!E52="","",'THICKNESS INPUT'!E52)</f>
        <v/>
      </c>
      <c r="G51" s="93" t="str">
        <f>IF('THICKNESS INPUT'!F52="","",'THICKNESS INPUT'!F52)</f>
        <v/>
      </c>
      <c r="H51" s="93" t="str">
        <f>IF('THICKNESS INPUT'!G52="","",IF('INFORMATION INPUT'!$B$3="IN",FIXED('THICKNESS INPUT'!G52,2),ROUND('THICKNESS INPUT'!G52*25.4,0)))</f>
        <v/>
      </c>
      <c r="I51" s="93" t="str">
        <f>IF('THICKNESS INPUT'!H52="","",IF('INFORMATION INPUT'!$B$3="IN",FIXED('THICKNESS INPUT'!H52,2),ROUND('THICKNESS INPUT'!H52*25.4,0)))</f>
        <v/>
      </c>
      <c r="J51" s="93" t="str">
        <f>IF('THICKNESS INPUT'!I52="","",IF('INFORMATION INPUT'!$B$3="IN",FIXED('THICKNESS INPUT'!I52,2),ROUND('THICKNESS INPUT'!I52*25.4,0)))</f>
        <v/>
      </c>
      <c r="K51" s="93" t="str">
        <f>IF('THICKNESS INPUT'!J52="","",IF('INFORMATION INPUT'!$B$3="IN",FIXED('THICKNESS INPUT'!J52,2),ROUND('THICKNESS INPUT'!J52*25.4,0)))</f>
        <v/>
      </c>
      <c r="L51" s="93" t="str">
        <f>IF('THICKNESS INPUT'!K52="","",IF('INFORMATION INPUT'!$B$3="IN",FIXED('THICKNESS INPUT'!K52,2),ROUND('THICKNESS INPUT'!K52*25.4,0)))</f>
        <v/>
      </c>
      <c r="M51" s="93" t="str">
        <f>IF('THICKNESS INPUT'!L52="","",IF('INFORMATION INPUT'!$B$3="IN",FIXED('THICKNESS INPUT'!L52,2),ROUND('THICKNESS INPUT'!L52*25.4,0)))</f>
        <v/>
      </c>
      <c r="N51" s="93" t="str">
        <f>IF('THICKNESS INPUT'!M52="","",IF('INFORMATION INPUT'!$B$3="IN",FIXED('THICKNESS INPUT'!M52,2),ROUND('THICKNESS INPUT'!M52*25.4,0)))</f>
        <v/>
      </c>
      <c r="O51" s="93" t="str">
        <f>IF('THICKNESS INPUT'!N52="","",IF('INFORMATION INPUT'!$B$3="IN",FIXED('THICKNESS INPUT'!N52,2),ROUND('THICKNESS INPUT'!N52*25.4,0)))</f>
        <v/>
      </c>
      <c r="P51" s="93" t="str">
        <f>IF('THICKNESS INPUT'!O52="","",IF('INFORMATION INPUT'!$B$3="IN",FIXED('THICKNESS INPUT'!O52,2),ROUND('THICKNESS INPUT'!O52*25.4,0)))</f>
        <v/>
      </c>
      <c r="Q51" s="91" t="str">
        <f>IF(H51="","",IF('INFORMATION INPUT'!$B$3="IN",(FIXED(MROUND(AVERAGE('THICKNESS INPUT'!G52:O52),0.05),2)),MROUND(AVERAGE(H51:P51),1)))</f>
        <v/>
      </c>
      <c r="R51" s="93" t="str">
        <f t="shared" si="5"/>
        <v xml:space="preserve"> </v>
      </c>
      <c r="S51" s="93" t="str">
        <f>IF('THICKNESS INPUT'!P52="","",'THICKNESS INPUT'!P52)</f>
        <v/>
      </c>
      <c r="T51" s="93" t="str">
        <f>IF('THICKNESS INPUT'!Q52="","",IF('INFORMATION INPUT'!$B$3="IN",FIXED(MROUND('THICKNESS INPUT'!Q52,0.05),2),ROUND('THICKNESS INPUT'!Q52*25.4,0)))</f>
        <v/>
      </c>
      <c r="U51" s="93" t="str">
        <f t="shared" si="0"/>
        <v/>
      </c>
      <c r="V51" s="97"/>
      <c r="W51" s="98">
        <f>'INFORMATION INPUT'!$B$4-IF(+'INFORMATION INPUT'!$C$3="METRIC",25.4,1)</f>
        <v>7</v>
      </c>
      <c r="X51" s="98">
        <f t="shared" si="1"/>
        <v>0</v>
      </c>
      <c r="Y51" s="98">
        <f>IF(MAXA($AO51)&gt;'INFORMATION INPUT'!$B$4,IF(($AO51&gt;=(3*'THICKNESS REPORT'!$E$27)+'INFORMATION INPUT'!$B$4),1,0),0)</f>
        <v>0</v>
      </c>
      <c r="Z51" s="98">
        <f t="shared" si="2"/>
        <v>0</v>
      </c>
      <c r="AA51" s="98" t="str">
        <f t="shared" si="6"/>
        <v/>
      </c>
      <c r="AB51" s="83"/>
      <c r="AC51" s="83"/>
      <c r="AD51" s="83"/>
      <c r="AE51" s="83"/>
      <c r="AF51" s="98">
        <f t="shared" si="3"/>
        <v>0</v>
      </c>
      <c r="AG51" s="11"/>
      <c r="AH51" s="17">
        <f t="shared" si="4"/>
        <v>0</v>
      </c>
      <c r="AI51" s="17">
        <f t="shared" si="7"/>
        <v>9</v>
      </c>
      <c r="AJ51" s="17"/>
      <c r="AK51" s="17"/>
      <c r="AL51" s="17"/>
      <c r="AM51" s="17"/>
      <c r="AN51" s="17"/>
      <c r="AO51" s="17" t="str">
        <f t="shared" si="8"/>
        <v/>
      </c>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row>
    <row r="52" spans="1:162" ht="18">
      <c r="A52" s="91" t="str">
        <f>IF('THICKNESS INPUT'!A53="","",'THICKNESS INPUT'!A53)</f>
        <v/>
      </c>
      <c r="B52" s="92" t="str">
        <f>IF('THICKNESS INPUT'!B53="","",'THICKNESS INPUT'!B53)</f>
        <v/>
      </c>
      <c r="C52" s="93" t="str">
        <f>IF($H52="","",IF('INFORMATION INPUT'!$B$3="IN",FIXED('INFORMATION INPUT'!$B$4,2),FIXED('INFORMATION INPUT'!$B$4,0)))</f>
        <v/>
      </c>
      <c r="D52" s="93" t="str">
        <f>IF('THICKNESS INPUT'!C53="","",'THICKNESS INPUT'!C53)</f>
        <v/>
      </c>
      <c r="E52" s="93" t="str">
        <f>IF('THICKNESS INPUT'!D53="","",'THICKNESS INPUT'!D53)</f>
        <v/>
      </c>
      <c r="F52" s="94" t="str">
        <f>IF('THICKNESS INPUT'!E53="","",'THICKNESS INPUT'!E53)</f>
        <v/>
      </c>
      <c r="G52" s="93" t="str">
        <f>IF('THICKNESS INPUT'!F53="","",'THICKNESS INPUT'!F53)</f>
        <v/>
      </c>
      <c r="H52" s="93" t="str">
        <f>IF('THICKNESS INPUT'!G53="","",IF('INFORMATION INPUT'!$B$3="IN",FIXED('THICKNESS INPUT'!G53,2),ROUND('THICKNESS INPUT'!G53*25.4,0)))</f>
        <v/>
      </c>
      <c r="I52" s="93" t="str">
        <f>IF('THICKNESS INPUT'!H53="","",IF('INFORMATION INPUT'!$B$3="IN",FIXED('THICKNESS INPUT'!H53,2),ROUND('THICKNESS INPUT'!H53*25.4,0)))</f>
        <v/>
      </c>
      <c r="J52" s="93" t="str">
        <f>IF('THICKNESS INPUT'!I53="","",IF('INFORMATION INPUT'!$B$3="IN",FIXED('THICKNESS INPUT'!I53,2),ROUND('THICKNESS INPUT'!I53*25.4,0)))</f>
        <v/>
      </c>
      <c r="K52" s="93" t="str">
        <f>IF('THICKNESS INPUT'!J53="","",IF('INFORMATION INPUT'!$B$3="IN",FIXED('THICKNESS INPUT'!J53,2),ROUND('THICKNESS INPUT'!J53*25.4,0)))</f>
        <v/>
      </c>
      <c r="L52" s="93" t="str">
        <f>IF('THICKNESS INPUT'!K53="","",IF('INFORMATION INPUT'!$B$3="IN",FIXED('THICKNESS INPUT'!K53,2),ROUND('THICKNESS INPUT'!K53*25.4,0)))</f>
        <v/>
      </c>
      <c r="M52" s="93" t="str">
        <f>IF('THICKNESS INPUT'!L53="","",IF('INFORMATION INPUT'!$B$3="IN",FIXED('THICKNESS INPUT'!L53,2),ROUND('THICKNESS INPUT'!L53*25.4,0)))</f>
        <v/>
      </c>
      <c r="N52" s="93" t="str">
        <f>IF('THICKNESS INPUT'!M53="","",IF('INFORMATION INPUT'!$B$3="IN",FIXED('THICKNESS INPUT'!M53,2),ROUND('THICKNESS INPUT'!M53*25.4,0)))</f>
        <v/>
      </c>
      <c r="O52" s="93" t="str">
        <f>IF('THICKNESS INPUT'!N53="","",IF('INFORMATION INPUT'!$B$3="IN",FIXED('THICKNESS INPUT'!N53,2),ROUND('THICKNESS INPUT'!N53*25.4,0)))</f>
        <v/>
      </c>
      <c r="P52" s="93" t="str">
        <f>IF('THICKNESS INPUT'!O53="","",IF('INFORMATION INPUT'!$B$3="IN",FIXED('THICKNESS INPUT'!O53,2),ROUND('THICKNESS INPUT'!O53*25.4,0)))</f>
        <v/>
      </c>
      <c r="Q52" s="91" t="str">
        <f>IF(H52="","",IF('INFORMATION INPUT'!$B$3="IN",(FIXED(MROUND(AVERAGE('THICKNESS INPUT'!G53:O53),0.05),2)),MROUND(AVERAGE(H52:P52),1)))</f>
        <v/>
      </c>
      <c r="R52" s="93" t="str">
        <f t="shared" si="5"/>
        <v xml:space="preserve"> </v>
      </c>
      <c r="S52" s="93" t="str">
        <f>IF('THICKNESS INPUT'!P53="","",'THICKNESS INPUT'!P53)</f>
        <v/>
      </c>
      <c r="T52" s="93" t="str">
        <f>IF('THICKNESS INPUT'!Q53="","",IF('INFORMATION INPUT'!$B$3="IN",FIXED(MROUND('THICKNESS INPUT'!Q53,0.05),2),ROUND('THICKNESS INPUT'!Q53*25.4,0)))</f>
        <v/>
      </c>
      <c r="U52" s="93" t="str">
        <f t="shared" si="0"/>
        <v/>
      </c>
      <c r="V52" s="97"/>
      <c r="W52" s="98">
        <f>'INFORMATION INPUT'!$B$4-IF(+'INFORMATION INPUT'!$C$3="METRIC",25.4,1)</f>
        <v>7</v>
      </c>
      <c r="X52" s="98">
        <f t="shared" si="1"/>
        <v>0</v>
      </c>
      <c r="Y52" s="98">
        <f>IF(MAXA($AO52)&gt;'INFORMATION INPUT'!$B$4,IF(($AO52&gt;=(3*'THICKNESS REPORT'!$E$27)+'INFORMATION INPUT'!$B$4),1,0),0)</f>
        <v>0</v>
      </c>
      <c r="Z52" s="98">
        <f t="shared" si="2"/>
        <v>0</v>
      </c>
      <c r="AA52" s="98" t="str">
        <f t="shared" si="6"/>
        <v/>
      </c>
      <c r="AB52" s="83"/>
      <c r="AC52" s="83"/>
      <c r="AD52" s="83"/>
      <c r="AE52" s="83"/>
      <c r="AF52" s="98">
        <f t="shared" si="3"/>
        <v>0</v>
      </c>
      <c r="AG52" s="11"/>
      <c r="AH52" s="17">
        <f t="shared" si="4"/>
        <v>0</v>
      </c>
      <c r="AI52" s="17">
        <f t="shared" si="7"/>
        <v>9</v>
      </c>
      <c r="AJ52" s="17"/>
      <c r="AK52" s="17"/>
      <c r="AL52" s="17"/>
      <c r="AM52" s="17"/>
      <c r="AN52" s="17"/>
      <c r="AO52" s="17" t="str">
        <f t="shared" si="8"/>
        <v/>
      </c>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row>
    <row r="53" spans="1:162" ht="18">
      <c r="A53" s="91" t="str">
        <f>IF('THICKNESS INPUT'!A54="","",'THICKNESS INPUT'!A54)</f>
        <v/>
      </c>
      <c r="B53" s="92" t="str">
        <f>IF('THICKNESS INPUT'!B54="","",'THICKNESS INPUT'!B54)</f>
        <v/>
      </c>
      <c r="C53" s="93" t="str">
        <f>IF($H53="","",IF('INFORMATION INPUT'!$B$3="IN",FIXED('INFORMATION INPUT'!$B$4,2),FIXED('INFORMATION INPUT'!$B$4,0)))</f>
        <v/>
      </c>
      <c r="D53" s="93" t="str">
        <f>IF('THICKNESS INPUT'!C54="","",'THICKNESS INPUT'!C54)</f>
        <v/>
      </c>
      <c r="E53" s="93" t="str">
        <f>IF('THICKNESS INPUT'!D54="","",'THICKNESS INPUT'!D54)</f>
        <v/>
      </c>
      <c r="F53" s="94" t="str">
        <f>IF('THICKNESS INPUT'!E54="","",'THICKNESS INPUT'!E54)</f>
        <v/>
      </c>
      <c r="G53" s="93" t="str">
        <f>IF('THICKNESS INPUT'!F54="","",'THICKNESS INPUT'!F54)</f>
        <v/>
      </c>
      <c r="H53" s="93" t="str">
        <f>IF('THICKNESS INPUT'!G54="","",IF('INFORMATION INPUT'!$B$3="IN",FIXED('THICKNESS INPUT'!G54,2),ROUND('THICKNESS INPUT'!G54*25.4,0)))</f>
        <v/>
      </c>
      <c r="I53" s="93" t="str">
        <f>IF('THICKNESS INPUT'!H54="","",IF('INFORMATION INPUT'!$B$3="IN",FIXED('THICKNESS INPUT'!H54,2),ROUND('THICKNESS INPUT'!H54*25.4,0)))</f>
        <v/>
      </c>
      <c r="J53" s="93" t="str">
        <f>IF('THICKNESS INPUT'!I54="","",IF('INFORMATION INPUT'!$B$3="IN",FIXED('THICKNESS INPUT'!I54,2),ROUND('THICKNESS INPUT'!I54*25.4,0)))</f>
        <v/>
      </c>
      <c r="K53" s="93" t="str">
        <f>IF('THICKNESS INPUT'!J54="","",IF('INFORMATION INPUT'!$B$3="IN",FIXED('THICKNESS INPUT'!J54,2),ROUND('THICKNESS INPUT'!J54*25.4,0)))</f>
        <v/>
      </c>
      <c r="L53" s="93" t="str">
        <f>IF('THICKNESS INPUT'!K54="","",IF('INFORMATION INPUT'!$B$3="IN",FIXED('THICKNESS INPUT'!K54,2),ROUND('THICKNESS INPUT'!K54*25.4,0)))</f>
        <v/>
      </c>
      <c r="M53" s="93" t="str">
        <f>IF('THICKNESS INPUT'!L54="","",IF('INFORMATION INPUT'!$B$3="IN",FIXED('THICKNESS INPUT'!L54,2),ROUND('THICKNESS INPUT'!L54*25.4,0)))</f>
        <v/>
      </c>
      <c r="N53" s="93" t="str">
        <f>IF('THICKNESS INPUT'!M54="","",IF('INFORMATION INPUT'!$B$3="IN",FIXED('THICKNESS INPUT'!M54,2),ROUND('THICKNESS INPUT'!M54*25.4,0)))</f>
        <v/>
      </c>
      <c r="O53" s="93" t="str">
        <f>IF('THICKNESS INPUT'!N54="","",IF('INFORMATION INPUT'!$B$3="IN",FIXED('THICKNESS INPUT'!N54,2),ROUND('THICKNESS INPUT'!N54*25.4,0)))</f>
        <v/>
      </c>
      <c r="P53" s="93" t="str">
        <f>IF('THICKNESS INPUT'!O54="","",IF('INFORMATION INPUT'!$B$3="IN",FIXED('THICKNESS INPUT'!O54,2),ROUND('THICKNESS INPUT'!O54*25.4,0)))</f>
        <v/>
      </c>
      <c r="Q53" s="91" t="str">
        <f>IF(H53="","",IF('INFORMATION INPUT'!$B$3="IN",(FIXED(MROUND(AVERAGE('THICKNESS INPUT'!G54:O54),0.05),2)),MROUND(AVERAGE(H53:P53),1)))</f>
        <v/>
      </c>
      <c r="R53" s="93" t="str">
        <f t="shared" si="5"/>
        <v xml:space="preserve"> </v>
      </c>
      <c r="S53" s="93" t="str">
        <f>IF('THICKNESS INPUT'!P54="","",'THICKNESS INPUT'!P54)</f>
        <v/>
      </c>
      <c r="T53" s="93" t="str">
        <f>IF('THICKNESS INPUT'!Q54="","",IF('INFORMATION INPUT'!$B$3="IN",FIXED(MROUND('THICKNESS INPUT'!Q54,0.05),2),ROUND('THICKNESS INPUT'!Q54*25.4,0)))</f>
        <v/>
      </c>
      <c r="U53" s="93" t="str">
        <f t="shared" si="0"/>
        <v/>
      </c>
      <c r="V53" s="97"/>
      <c r="W53" s="98">
        <f>'INFORMATION INPUT'!$B$4-IF(+'INFORMATION INPUT'!$C$3="METRIC",25.4,1)</f>
        <v>7</v>
      </c>
      <c r="X53" s="98">
        <f t="shared" si="1"/>
        <v>0</v>
      </c>
      <c r="Y53" s="98">
        <f>IF(MAXA($AO53)&gt;'INFORMATION INPUT'!$B$4,IF(($AO53&gt;=(3*'THICKNESS REPORT'!$E$27)+'INFORMATION INPUT'!$B$4),1,0),0)</f>
        <v>0</v>
      </c>
      <c r="Z53" s="98">
        <f t="shared" si="2"/>
        <v>0</v>
      </c>
      <c r="AA53" s="98" t="str">
        <f t="shared" si="6"/>
        <v/>
      </c>
      <c r="AB53" s="83"/>
      <c r="AC53" s="83"/>
      <c r="AD53" s="83"/>
      <c r="AE53" s="83"/>
      <c r="AF53" s="98">
        <f t="shared" si="3"/>
        <v>0</v>
      </c>
      <c r="AG53" s="11"/>
      <c r="AH53" s="17">
        <f t="shared" si="4"/>
        <v>0</v>
      </c>
      <c r="AI53" s="17">
        <f t="shared" si="7"/>
        <v>9</v>
      </c>
      <c r="AJ53" s="17"/>
      <c r="AK53" s="17"/>
      <c r="AL53" s="17"/>
      <c r="AM53" s="17"/>
      <c r="AN53" s="17"/>
      <c r="AO53" s="17" t="str">
        <f t="shared" si="8"/>
        <v/>
      </c>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row>
    <row r="54" spans="1:162" ht="18">
      <c r="A54" s="91" t="str">
        <f>IF('THICKNESS INPUT'!A55="","",'THICKNESS INPUT'!A55)</f>
        <v/>
      </c>
      <c r="B54" s="92" t="str">
        <f>IF('THICKNESS INPUT'!B55="","",'THICKNESS INPUT'!B55)</f>
        <v/>
      </c>
      <c r="C54" s="93" t="str">
        <f>IF($H54="","",IF('INFORMATION INPUT'!$B$3="IN",FIXED('INFORMATION INPUT'!$B$4,2),FIXED('INFORMATION INPUT'!$B$4,0)))</f>
        <v/>
      </c>
      <c r="D54" s="93" t="str">
        <f>IF('THICKNESS INPUT'!C55="","",'THICKNESS INPUT'!C55)</f>
        <v/>
      </c>
      <c r="E54" s="93" t="str">
        <f>IF('THICKNESS INPUT'!D55="","",'THICKNESS INPUT'!D55)</f>
        <v/>
      </c>
      <c r="F54" s="94" t="str">
        <f>IF('THICKNESS INPUT'!E55="","",'THICKNESS INPUT'!E55)</f>
        <v/>
      </c>
      <c r="G54" s="93" t="str">
        <f>IF('THICKNESS INPUT'!F55="","",'THICKNESS INPUT'!F55)</f>
        <v/>
      </c>
      <c r="H54" s="93" t="str">
        <f>IF('THICKNESS INPUT'!G55="","",IF('INFORMATION INPUT'!$B$3="IN",FIXED('THICKNESS INPUT'!G55,2),ROUND('THICKNESS INPUT'!G55*25.4,0)))</f>
        <v/>
      </c>
      <c r="I54" s="93" t="str">
        <f>IF('THICKNESS INPUT'!H55="","",IF('INFORMATION INPUT'!$B$3="IN",FIXED('THICKNESS INPUT'!H55,2),ROUND('THICKNESS INPUT'!H55*25.4,0)))</f>
        <v/>
      </c>
      <c r="J54" s="93" t="str">
        <f>IF('THICKNESS INPUT'!I55="","",IF('INFORMATION INPUT'!$B$3="IN",FIXED('THICKNESS INPUT'!I55,2),ROUND('THICKNESS INPUT'!I55*25.4,0)))</f>
        <v/>
      </c>
      <c r="K54" s="93" t="str">
        <f>IF('THICKNESS INPUT'!J55="","",IF('INFORMATION INPUT'!$B$3="IN",FIXED('THICKNESS INPUT'!J55,2),ROUND('THICKNESS INPUT'!J55*25.4,0)))</f>
        <v/>
      </c>
      <c r="L54" s="93" t="str">
        <f>IF('THICKNESS INPUT'!K55="","",IF('INFORMATION INPUT'!$B$3="IN",FIXED('THICKNESS INPUT'!K55,2),ROUND('THICKNESS INPUT'!K55*25.4,0)))</f>
        <v/>
      </c>
      <c r="M54" s="93" t="str">
        <f>IF('THICKNESS INPUT'!L55="","",IF('INFORMATION INPUT'!$B$3="IN",FIXED('THICKNESS INPUT'!L55,2),ROUND('THICKNESS INPUT'!L55*25.4,0)))</f>
        <v/>
      </c>
      <c r="N54" s="93" t="str">
        <f>IF('THICKNESS INPUT'!M55="","",IF('INFORMATION INPUT'!$B$3="IN",FIXED('THICKNESS INPUT'!M55,2),ROUND('THICKNESS INPUT'!M55*25.4,0)))</f>
        <v/>
      </c>
      <c r="O54" s="93" t="str">
        <f>IF('THICKNESS INPUT'!N55="","",IF('INFORMATION INPUT'!$B$3="IN",FIXED('THICKNESS INPUT'!N55,2),ROUND('THICKNESS INPUT'!N55*25.4,0)))</f>
        <v/>
      </c>
      <c r="P54" s="93" t="str">
        <f>IF('THICKNESS INPUT'!O55="","",IF('INFORMATION INPUT'!$B$3="IN",FIXED('THICKNESS INPUT'!O55,2),ROUND('THICKNESS INPUT'!O55*25.4,0)))</f>
        <v/>
      </c>
      <c r="Q54" s="91" t="str">
        <f>IF(H54="","",IF('INFORMATION INPUT'!$B$3="IN",(FIXED(MROUND(AVERAGE('THICKNESS INPUT'!G55:O55),0.05),2)),MROUND(AVERAGE(H54:P54),1)))</f>
        <v/>
      </c>
      <c r="R54" s="93" t="str">
        <f t="shared" si="5"/>
        <v xml:space="preserve"> </v>
      </c>
      <c r="S54" s="93" t="str">
        <f>IF('THICKNESS INPUT'!P55="","",'THICKNESS INPUT'!P55)</f>
        <v/>
      </c>
      <c r="T54" s="93" t="str">
        <f>IF('THICKNESS INPUT'!Q55="","",IF('INFORMATION INPUT'!$B$3="IN",FIXED(MROUND('THICKNESS INPUT'!Q55,0.05),2),ROUND('THICKNESS INPUT'!Q55*25.4,0)))</f>
        <v/>
      </c>
      <c r="U54" s="93" t="str">
        <f t="shared" si="0"/>
        <v/>
      </c>
      <c r="V54" s="97"/>
      <c r="W54" s="98">
        <f>'INFORMATION INPUT'!$B$4-IF(+'INFORMATION INPUT'!$C$3="METRIC",25.4,1)</f>
        <v>7</v>
      </c>
      <c r="X54" s="98">
        <f t="shared" si="1"/>
        <v>0</v>
      </c>
      <c r="Y54" s="98">
        <f>IF(MAXA($AO54)&gt;'INFORMATION INPUT'!$B$4,IF(($AO54&gt;=(3*'THICKNESS REPORT'!$E$27)+'INFORMATION INPUT'!$B$4),1,0),0)</f>
        <v>0</v>
      </c>
      <c r="Z54" s="98">
        <f t="shared" si="2"/>
        <v>0</v>
      </c>
      <c r="AA54" s="98" t="str">
        <f t="shared" si="6"/>
        <v/>
      </c>
      <c r="AB54" s="83"/>
      <c r="AC54" s="83"/>
      <c r="AD54" s="83"/>
      <c r="AE54" s="83"/>
      <c r="AF54" s="98">
        <f t="shared" si="3"/>
        <v>0</v>
      </c>
      <c r="AG54" s="11"/>
      <c r="AH54" s="17">
        <f t="shared" si="4"/>
        <v>0</v>
      </c>
      <c r="AI54" s="17">
        <f t="shared" si="7"/>
        <v>9</v>
      </c>
      <c r="AJ54" s="17"/>
      <c r="AK54" s="17"/>
      <c r="AL54" s="17"/>
      <c r="AM54" s="17"/>
      <c r="AN54" s="17"/>
      <c r="AO54" s="17" t="str">
        <f t="shared" si="8"/>
        <v/>
      </c>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row>
    <row r="55" spans="1:162" ht="18">
      <c r="A55" s="91" t="str">
        <f>IF('THICKNESS INPUT'!A56="","",'THICKNESS INPUT'!A56)</f>
        <v/>
      </c>
      <c r="B55" s="92" t="str">
        <f>IF('THICKNESS INPUT'!B56="","",'THICKNESS INPUT'!B56)</f>
        <v/>
      </c>
      <c r="C55" s="93" t="str">
        <f>IF($H55="","",IF('INFORMATION INPUT'!$B$3="IN",FIXED('INFORMATION INPUT'!$B$4,2),FIXED('INFORMATION INPUT'!$B$4,0)))</f>
        <v/>
      </c>
      <c r="D55" s="93" t="str">
        <f>IF('THICKNESS INPUT'!C56="","",'THICKNESS INPUT'!C56)</f>
        <v/>
      </c>
      <c r="E55" s="93" t="str">
        <f>IF('THICKNESS INPUT'!D56="","",'THICKNESS INPUT'!D56)</f>
        <v/>
      </c>
      <c r="F55" s="94" t="str">
        <f>IF('THICKNESS INPUT'!E56="","",'THICKNESS INPUT'!E56)</f>
        <v/>
      </c>
      <c r="G55" s="93" t="str">
        <f>IF('THICKNESS INPUT'!F56="","",'THICKNESS INPUT'!F56)</f>
        <v/>
      </c>
      <c r="H55" s="93" t="str">
        <f>IF('THICKNESS INPUT'!G56="","",IF('INFORMATION INPUT'!$B$3="IN",FIXED('THICKNESS INPUT'!G56,2),ROUND('THICKNESS INPUT'!G56*25.4,0)))</f>
        <v/>
      </c>
      <c r="I55" s="93" t="str">
        <f>IF('THICKNESS INPUT'!H56="","",IF('INFORMATION INPUT'!$B$3="IN",FIXED('THICKNESS INPUT'!H56,2),ROUND('THICKNESS INPUT'!H56*25.4,0)))</f>
        <v/>
      </c>
      <c r="J55" s="93" t="str">
        <f>IF('THICKNESS INPUT'!I56="","",IF('INFORMATION INPUT'!$B$3="IN",FIXED('THICKNESS INPUT'!I56,2),ROUND('THICKNESS INPUT'!I56*25.4,0)))</f>
        <v/>
      </c>
      <c r="K55" s="93" t="str">
        <f>IF('THICKNESS INPUT'!J56="","",IF('INFORMATION INPUT'!$B$3="IN",FIXED('THICKNESS INPUT'!J56,2),ROUND('THICKNESS INPUT'!J56*25.4,0)))</f>
        <v/>
      </c>
      <c r="L55" s="93" t="str">
        <f>IF('THICKNESS INPUT'!K56="","",IF('INFORMATION INPUT'!$B$3="IN",FIXED('THICKNESS INPUT'!K56,2),ROUND('THICKNESS INPUT'!K56*25.4,0)))</f>
        <v/>
      </c>
      <c r="M55" s="93" t="str">
        <f>IF('THICKNESS INPUT'!L56="","",IF('INFORMATION INPUT'!$B$3="IN",FIXED('THICKNESS INPUT'!L56,2),ROUND('THICKNESS INPUT'!L56*25.4,0)))</f>
        <v/>
      </c>
      <c r="N55" s="93" t="str">
        <f>IF('THICKNESS INPUT'!M56="","",IF('INFORMATION INPUT'!$B$3="IN",FIXED('THICKNESS INPUT'!M56,2),ROUND('THICKNESS INPUT'!M56*25.4,0)))</f>
        <v/>
      </c>
      <c r="O55" s="93" t="str">
        <f>IF('THICKNESS INPUT'!N56="","",IF('INFORMATION INPUT'!$B$3="IN",FIXED('THICKNESS INPUT'!N56,2),ROUND('THICKNESS INPUT'!N56*25.4,0)))</f>
        <v/>
      </c>
      <c r="P55" s="93" t="str">
        <f>IF('THICKNESS INPUT'!O56="","",IF('INFORMATION INPUT'!$B$3="IN",FIXED('THICKNESS INPUT'!O56,2),ROUND('THICKNESS INPUT'!O56*25.4,0)))</f>
        <v/>
      </c>
      <c r="Q55" s="91" t="str">
        <f>IF(H55="","",IF('INFORMATION INPUT'!$B$3="IN",(FIXED(MROUND(AVERAGE('THICKNESS INPUT'!G56:O56),0.05),2)),MROUND(AVERAGE(H55:P55),1)))</f>
        <v/>
      </c>
      <c r="R55" s="93" t="str">
        <f t="shared" si="5"/>
        <v xml:space="preserve"> </v>
      </c>
      <c r="S55" s="93" t="str">
        <f>IF('THICKNESS INPUT'!P56="","",'THICKNESS INPUT'!P56)</f>
        <v/>
      </c>
      <c r="T55" s="93" t="str">
        <f>IF('THICKNESS INPUT'!Q56="","",IF('INFORMATION INPUT'!$B$3="IN",FIXED(MROUND('THICKNESS INPUT'!Q56,0.05),2),ROUND('THICKNESS INPUT'!Q56*25.4,0)))</f>
        <v/>
      </c>
      <c r="U55" s="93" t="str">
        <f t="shared" si="0"/>
        <v/>
      </c>
      <c r="V55" s="97"/>
      <c r="W55" s="98">
        <f>'INFORMATION INPUT'!$B$4-IF(+'INFORMATION INPUT'!$C$3="METRIC",25.4,1)</f>
        <v>7</v>
      </c>
      <c r="X55" s="98">
        <f t="shared" si="1"/>
        <v>0</v>
      </c>
      <c r="Y55" s="98">
        <f>IF(MAXA($AO55)&gt;'INFORMATION INPUT'!$B$4,IF(($AO55&gt;=(3*'THICKNESS REPORT'!$E$27)+'INFORMATION INPUT'!$B$4),1,0),0)</f>
        <v>0</v>
      </c>
      <c r="Z55" s="98">
        <f t="shared" si="2"/>
        <v>0</v>
      </c>
      <c r="AA55" s="98" t="str">
        <f t="shared" si="6"/>
        <v/>
      </c>
      <c r="AB55" s="83"/>
      <c r="AC55" s="83"/>
      <c r="AD55" s="83"/>
      <c r="AE55" s="83"/>
      <c r="AF55" s="98">
        <f t="shared" si="3"/>
        <v>0</v>
      </c>
      <c r="AG55" s="11"/>
      <c r="AH55" s="17">
        <f t="shared" si="4"/>
        <v>0</v>
      </c>
      <c r="AI55" s="17">
        <f t="shared" si="7"/>
        <v>9</v>
      </c>
      <c r="AJ55" s="17"/>
      <c r="AK55" s="17"/>
      <c r="AL55" s="17"/>
      <c r="AM55" s="17"/>
      <c r="AN55" s="17"/>
      <c r="AO55" s="17" t="str">
        <f t="shared" si="8"/>
        <v/>
      </c>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row>
    <row r="56" spans="1:162" ht="18">
      <c r="A56" s="91" t="str">
        <f>IF('THICKNESS INPUT'!A57="","",'THICKNESS INPUT'!A57)</f>
        <v/>
      </c>
      <c r="B56" s="92" t="str">
        <f>IF('THICKNESS INPUT'!B57="","",'THICKNESS INPUT'!B57)</f>
        <v/>
      </c>
      <c r="C56" s="93" t="str">
        <f>IF($H56="","",IF('INFORMATION INPUT'!$B$3="IN",FIXED('INFORMATION INPUT'!$B$4,2),FIXED('INFORMATION INPUT'!$B$4,0)))</f>
        <v/>
      </c>
      <c r="D56" s="93" t="str">
        <f>IF('THICKNESS INPUT'!C57="","",'THICKNESS INPUT'!C57)</f>
        <v/>
      </c>
      <c r="E56" s="93" t="str">
        <f>IF('THICKNESS INPUT'!D57="","",'THICKNESS INPUT'!D57)</f>
        <v/>
      </c>
      <c r="F56" s="94" t="str">
        <f>IF('THICKNESS INPUT'!E57="","",'THICKNESS INPUT'!E57)</f>
        <v/>
      </c>
      <c r="G56" s="93" t="str">
        <f>IF('THICKNESS INPUT'!F57="","",'THICKNESS INPUT'!F57)</f>
        <v/>
      </c>
      <c r="H56" s="93" t="str">
        <f>IF('THICKNESS INPUT'!G57="","",IF('INFORMATION INPUT'!$B$3="IN",FIXED('THICKNESS INPUT'!G57,2),ROUND('THICKNESS INPUT'!G57*25.4,0)))</f>
        <v/>
      </c>
      <c r="I56" s="93" t="str">
        <f>IF('THICKNESS INPUT'!H57="","",IF('INFORMATION INPUT'!$B$3="IN",FIXED('THICKNESS INPUT'!H57,2),ROUND('THICKNESS INPUT'!H57*25.4,0)))</f>
        <v/>
      </c>
      <c r="J56" s="93" t="str">
        <f>IF('THICKNESS INPUT'!I57="","",IF('INFORMATION INPUT'!$B$3="IN",FIXED('THICKNESS INPUT'!I57,2),ROUND('THICKNESS INPUT'!I57*25.4,0)))</f>
        <v/>
      </c>
      <c r="K56" s="93" t="str">
        <f>IF('THICKNESS INPUT'!J57="","",IF('INFORMATION INPUT'!$B$3="IN",FIXED('THICKNESS INPUT'!J57,2),ROUND('THICKNESS INPUT'!J57*25.4,0)))</f>
        <v/>
      </c>
      <c r="L56" s="93" t="str">
        <f>IF('THICKNESS INPUT'!K57="","",IF('INFORMATION INPUT'!$B$3="IN",FIXED('THICKNESS INPUT'!K57,2),ROUND('THICKNESS INPUT'!K57*25.4,0)))</f>
        <v/>
      </c>
      <c r="M56" s="93" t="str">
        <f>IF('THICKNESS INPUT'!L57="","",IF('INFORMATION INPUT'!$B$3="IN",FIXED('THICKNESS INPUT'!L57,2),ROUND('THICKNESS INPUT'!L57*25.4,0)))</f>
        <v/>
      </c>
      <c r="N56" s="93" t="str">
        <f>IF('THICKNESS INPUT'!M57="","",IF('INFORMATION INPUT'!$B$3="IN",FIXED('THICKNESS INPUT'!M57,2),ROUND('THICKNESS INPUT'!M57*25.4,0)))</f>
        <v/>
      </c>
      <c r="O56" s="93" t="str">
        <f>IF('THICKNESS INPUT'!N57="","",IF('INFORMATION INPUT'!$B$3="IN",FIXED('THICKNESS INPUT'!N57,2),ROUND('THICKNESS INPUT'!N57*25.4,0)))</f>
        <v/>
      </c>
      <c r="P56" s="93" t="str">
        <f>IF('THICKNESS INPUT'!O57="","",IF('INFORMATION INPUT'!$B$3="IN",FIXED('THICKNESS INPUT'!O57,2),ROUND('THICKNESS INPUT'!O57*25.4,0)))</f>
        <v/>
      </c>
      <c r="Q56" s="91" t="str">
        <f>IF(H56="","",IF('INFORMATION INPUT'!$B$3="IN",(FIXED(MROUND(AVERAGE('THICKNESS INPUT'!G57:O57),0.05),2)),MROUND(AVERAGE(H56:P56),1)))</f>
        <v/>
      </c>
      <c r="R56" s="93" t="str">
        <f t="shared" si="5"/>
        <v xml:space="preserve"> </v>
      </c>
      <c r="S56" s="93" t="str">
        <f>IF('THICKNESS INPUT'!P57="","",'THICKNESS INPUT'!P57)</f>
        <v/>
      </c>
      <c r="T56" s="93" t="str">
        <f>IF('THICKNESS INPUT'!Q57="","",IF('INFORMATION INPUT'!$B$3="IN",FIXED(MROUND('THICKNESS INPUT'!Q57,0.05),2),ROUND('THICKNESS INPUT'!Q57*25.4,0)))</f>
        <v/>
      </c>
      <c r="U56" s="93" t="str">
        <f t="shared" si="0"/>
        <v/>
      </c>
      <c r="V56" s="97"/>
      <c r="W56" s="98">
        <f>'INFORMATION INPUT'!$B$4-IF(+'INFORMATION INPUT'!$C$3="METRIC",25.4,1)</f>
        <v>7</v>
      </c>
      <c r="X56" s="98">
        <f t="shared" si="1"/>
        <v>0</v>
      </c>
      <c r="Y56" s="98">
        <f>IF(MAXA($AO56)&gt;'INFORMATION INPUT'!$B$4,IF(($AO56&gt;=(3*'THICKNESS REPORT'!$E$27)+'INFORMATION INPUT'!$B$4),1,0),0)</f>
        <v>0</v>
      </c>
      <c r="Z56" s="98">
        <f t="shared" si="2"/>
        <v>0</v>
      </c>
      <c r="AA56" s="98" t="str">
        <f t="shared" si="6"/>
        <v/>
      </c>
      <c r="AB56" s="83"/>
      <c r="AC56" s="83"/>
      <c r="AD56" s="83"/>
      <c r="AE56" s="83"/>
      <c r="AF56" s="98">
        <f t="shared" si="3"/>
        <v>0</v>
      </c>
      <c r="AG56" s="11"/>
      <c r="AH56" s="17">
        <f t="shared" si="4"/>
        <v>0</v>
      </c>
      <c r="AI56" s="17">
        <f t="shared" si="7"/>
        <v>9</v>
      </c>
      <c r="AJ56" s="17"/>
      <c r="AK56" s="17"/>
      <c r="AL56" s="17"/>
      <c r="AM56" s="17"/>
      <c r="AN56" s="17"/>
      <c r="AO56" s="17" t="str">
        <f t="shared" si="8"/>
        <v/>
      </c>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row>
    <row r="57" spans="1:162" ht="18">
      <c r="A57" s="91" t="str">
        <f>IF('THICKNESS INPUT'!A58="","",'THICKNESS INPUT'!A58)</f>
        <v/>
      </c>
      <c r="B57" s="92" t="str">
        <f>IF('THICKNESS INPUT'!B58="","",'THICKNESS INPUT'!B58)</f>
        <v/>
      </c>
      <c r="C57" s="93" t="str">
        <f>IF($H57="","",IF('INFORMATION INPUT'!$B$3="IN",FIXED('INFORMATION INPUT'!$B$4,2),FIXED('INFORMATION INPUT'!$B$4,0)))</f>
        <v/>
      </c>
      <c r="D57" s="93" t="str">
        <f>IF('THICKNESS INPUT'!C58="","",'THICKNESS INPUT'!C58)</f>
        <v/>
      </c>
      <c r="E57" s="93" t="str">
        <f>IF('THICKNESS INPUT'!D58="","",'THICKNESS INPUT'!D58)</f>
        <v/>
      </c>
      <c r="F57" s="94" t="str">
        <f>IF('THICKNESS INPUT'!E58="","",'THICKNESS INPUT'!E58)</f>
        <v/>
      </c>
      <c r="G57" s="93" t="str">
        <f>IF('THICKNESS INPUT'!F58="","",'THICKNESS INPUT'!F58)</f>
        <v/>
      </c>
      <c r="H57" s="93" t="str">
        <f>IF('THICKNESS INPUT'!G58="","",IF('INFORMATION INPUT'!$B$3="IN",FIXED('THICKNESS INPUT'!G58,2),ROUND('THICKNESS INPUT'!G58*25.4,0)))</f>
        <v/>
      </c>
      <c r="I57" s="93" t="str">
        <f>IF('THICKNESS INPUT'!H58="","",IF('INFORMATION INPUT'!$B$3="IN",FIXED('THICKNESS INPUT'!H58,2),ROUND('THICKNESS INPUT'!H58*25.4,0)))</f>
        <v/>
      </c>
      <c r="J57" s="93" t="str">
        <f>IF('THICKNESS INPUT'!I58="","",IF('INFORMATION INPUT'!$B$3="IN",FIXED('THICKNESS INPUT'!I58,2),ROUND('THICKNESS INPUT'!I58*25.4,0)))</f>
        <v/>
      </c>
      <c r="K57" s="93" t="str">
        <f>IF('THICKNESS INPUT'!J58="","",IF('INFORMATION INPUT'!$B$3="IN",FIXED('THICKNESS INPUT'!J58,2),ROUND('THICKNESS INPUT'!J58*25.4,0)))</f>
        <v/>
      </c>
      <c r="L57" s="93" t="str">
        <f>IF('THICKNESS INPUT'!K58="","",IF('INFORMATION INPUT'!$B$3="IN",FIXED('THICKNESS INPUT'!K58,2),ROUND('THICKNESS INPUT'!K58*25.4,0)))</f>
        <v/>
      </c>
      <c r="M57" s="93" t="str">
        <f>IF('THICKNESS INPUT'!L58="","",IF('INFORMATION INPUT'!$B$3="IN",FIXED('THICKNESS INPUT'!L58,2),ROUND('THICKNESS INPUT'!L58*25.4,0)))</f>
        <v/>
      </c>
      <c r="N57" s="93" t="str">
        <f>IF('THICKNESS INPUT'!M58="","",IF('INFORMATION INPUT'!$B$3="IN",FIXED('THICKNESS INPUT'!M58,2),ROUND('THICKNESS INPUT'!M58*25.4,0)))</f>
        <v/>
      </c>
      <c r="O57" s="93" t="str">
        <f>IF('THICKNESS INPUT'!N58="","",IF('INFORMATION INPUT'!$B$3="IN",FIXED('THICKNESS INPUT'!N58,2),ROUND('THICKNESS INPUT'!N58*25.4,0)))</f>
        <v/>
      </c>
      <c r="P57" s="93" t="str">
        <f>IF('THICKNESS INPUT'!O58="","",IF('INFORMATION INPUT'!$B$3="IN",FIXED('THICKNESS INPUT'!O58,2),ROUND('THICKNESS INPUT'!O58*25.4,0)))</f>
        <v/>
      </c>
      <c r="Q57" s="91" t="str">
        <f>IF(H57="","",IF('INFORMATION INPUT'!$B$3="IN",(FIXED(MROUND(AVERAGE('THICKNESS INPUT'!G58:O58),0.05),2)),MROUND(AVERAGE(H57:P57),1)))</f>
        <v/>
      </c>
      <c r="R57" s="93" t="str">
        <f t="shared" si="5"/>
        <v xml:space="preserve"> </v>
      </c>
      <c r="S57" s="93" t="str">
        <f>IF('THICKNESS INPUT'!P58="","",'THICKNESS INPUT'!P58)</f>
        <v/>
      </c>
      <c r="T57" s="93" t="str">
        <f>IF('THICKNESS INPUT'!Q58="","",IF('INFORMATION INPUT'!$B$3="IN",FIXED(MROUND('THICKNESS INPUT'!Q58,0.05),2),ROUND('THICKNESS INPUT'!Q58*25.4,0)))</f>
        <v/>
      </c>
      <c r="U57" s="93" t="str">
        <f t="shared" si="0"/>
        <v/>
      </c>
      <c r="V57" s="97"/>
      <c r="W57" s="98">
        <f>'INFORMATION INPUT'!$B$4-IF(+'INFORMATION INPUT'!$C$3="METRIC",25.4,1)</f>
        <v>7</v>
      </c>
      <c r="X57" s="98">
        <f t="shared" si="1"/>
        <v>0</v>
      </c>
      <c r="Y57" s="98">
        <f>IF(MAXA($AO57)&gt;'INFORMATION INPUT'!$B$4,IF(($AO57&gt;=(3*'THICKNESS REPORT'!$E$27)+'INFORMATION INPUT'!$B$4),1,0),0)</f>
        <v>0</v>
      </c>
      <c r="Z57" s="98">
        <f t="shared" si="2"/>
        <v>0</v>
      </c>
      <c r="AA57" s="98" t="str">
        <f t="shared" si="6"/>
        <v/>
      </c>
      <c r="AB57" s="83"/>
      <c r="AC57" s="83"/>
      <c r="AD57" s="83"/>
      <c r="AE57" s="83"/>
      <c r="AF57" s="98">
        <f t="shared" si="3"/>
        <v>0</v>
      </c>
      <c r="AG57" s="11"/>
      <c r="AH57" s="17">
        <f t="shared" si="4"/>
        <v>0</v>
      </c>
      <c r="AI57" s="17">
        <f t="shared" si="7"/>
        <v>9</v>
      </c>
      <c r="AJ57" s="17"/>
      <c r="AK57" s="17"/>
      <c r="AL57" s="17"/>
      <c r="AM57" s="17"/>
      <c r="AN57" s="17"/>
      <c r="AO57" s="17" t="str">
        <f t="shared" si="8"/>
        <v/>
      </c>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row>
    <row r="58" spans="1:162" ht="18">
      <c r="A58" s="91" t="str">
        <f>IF('THICKNESS INPUT'!A59="","",'THICKNESS INPUT'!A59)</f>
        <v/>
      </c>
      <c r="B58" s="92" t="str">
        <f>IF('THICKNESS INPUT'!B59="","",'THICKNESS INPUT'!B59)</f>
        <v/>
      </c>
      <c r="C58" s="93" t="str">
        <f>IF($H58="","",IF('INFORMATION INPUT'!$B$3="IN",FIXED('INFORMATION INPUT'!$B$4,2),FIXED('INFORMATION INPUT'!$B$4,0)))</f>
        <v/>
      </c>
      <c r="D58" s="93" t="str">
        <f>IF('THICKNESS INPUT'!C59="","",'THICKNESS INPUT'!C59)</f>
        <v/>
      </c>
      <c r="E58" s="93" t="str">
        <f>IF('THICKNESS INPUT'!D59="","",'THICKNESS INPUT'!D59)</f>
        <v/>
      </c>
      <c r="F58" s="94" t="str">
        <f>IF('THICKNESS INPUT'!E59="","",'THICKNESS INPUT'!E59)</f>
        <v/>
      </c>
      <c r="G58" s="93" t="str">
        <f>IF('THICKNESS INPUT'!F59="","",'THICKNESS INPUT'!F59)</f>
        <v/>
      </c>
      <c r="H58" s="93" t="str">
        <f>IF('THICKNESS INPUT'!G59="","",IF('INFORMATION INPUT'!$B$3="IN",FIXED('THICKNESS INPUT'!G59,2),ROUND('THICKNESS INPUT'!G59*25.4,0)))</f>
        <v/>
      </c>
      <c r="I58" s="93" t="str">
        <f>IF('THICKNESS INPUT'!H59="","",IF('INFORMATION INPUT'!$B$3="IN",FIXED('THICKNESS INPUT'!H59,2),ROUND('THICKNESS INPUT'!H59*25.4,0)))</f>
        <v/>
      </c>
      <c r="J58" s="93" t="str">
        <f>IF('THICKNESS INPUT'!I59="","",IF('INFORMATION INPUT'!$B$3="IN",FIXED('THICKNESS INPUT'!I59,2),ROUND('THICKNESS INPUT'!I59*25.4,0)))</f>
        <v/>
      </c>
      <c r="K58" s="93" t="str">
        <f>IF('THICKNESS INPUT'!J59="","",IF('INFORMATION INPUT'!$B$3="IN",FIXED('THICKNESS INPUT'!J59,2),ROUND('THICKNESS INPUT'!J59*25.4,0)))</f>
        <v/>
      </c>
      <c r="L58" s="93" t="str">
        <f>IF('THICKNESS INPUT'!K59="","",IF('INFORMATION INPUT'!$B$3="IN",FIXED('THICKNESS INPUT'!K59,2),ROUND('THICKNESS INPUT'!K59*25.4,0)))</f>
        <v/>
      </c>
      <c r="M58" s="93" t="str">
        <f>IF('THICKNESS INPUT'!L59="","",IF('INFORMATION INPUT'!$B$3="IN",FIXED('THICKNESS INPUT'!L59,2),ROUND('THICKNESS INPUT'!L59*25.4,0)))</f>
        <v/>
      </c>
      <c r="N58" s="93" t="str">
        <f>IF('THICKNESS INPUT'!M59="","",IF('INFORMATION INPUT'!$B$3="IN",FIXED('THICKNESS INPUT'!M59,2),ROUND('THICKNESS INPUT'!M59*25.4,0)))</f>
        <v/>
      </c>
      <c r="O58" s="93" t="str">
        <f>IF('THICKNESS INPUT'!N59="","",IF('INFORMATION INPUT'!$B$3="IN",FIXED('THICKNESS INPUT'!N59,2),ROUND('THICKNESS INPUT'!N59*25.4,0)))</f>
        <v/>
      </c>
      <c r="P58" s="93" t="str">
        <f>IF('THICKNESS INPUT'!O59="","",IF('INFORMATION INPUT'!$B$3="IN",FIXED('THICKNESS INPUT'!O59,2),ROUND('THICKNESS INPUT'!O59*25.4,0)))</f>
        <v/>
      </c>
      <c r="Q58" s="91" t="str">
        <f>IF(H58="","",IF('INFORMATION INPUT'!$B$3="IN",(FIXED(MROUND(AVERAGE('THICKNESS INPUT'!G59:O59),0.05),2)),MROUND(AVERAGE(H58:P58),1)))</f>
        <v/>
      </c>
      <c r="R58" s="93" t="str">
        <f t="shared" si="5"/>
        <v xml:space="preserve"> </v>
      </c>
      <c r="S58" s="93" t="str">
        <f>IF('THICKNESS INPUT'!P59="","",'THICKNESS INPUT'!P59)</f>
        <v/>
      </c>
      <c r="T58" s="93" t="str">
        <f>IF('THICKNESS INPUT'!Q59="","",IF('INFORMATION INPUT'!$B$3="IN",FIXED(MROUND('THICKNESS INPUT'!Q59,0.05),2),ROUND('THICKNESS INPUT'!Q59*25.4,0)))</f>
        <v/>
      </c>
      <c r="U58" s="93" t="str">
        <f t="shared" si="0"/>
        <v/>
      </c>
      <c r="V58" s="97"/>
      <c r="W58" s="98">
        <f>'INFORMATION INPUT'!$B$4-IF(+'INFORMATION INPUT'!$C$3="METRIC",25.4,1)</f>
        <v>7</v>
      </c>
      <c r="X58" s="98">
        <f t="shared" si="1"/>
        <v>0</v>
      </c>
      <c r="Y58" s="98">
        <f>IF(MAXA($AO58)&gt;'INFORMATION INPUT'!$B$4,IF(($AO58&gt;=(3*'THICKNESS REPORT'!$E$27)+'INFORMATION INPUT'!$B$4),1,0),0)</f>
        <v>0</v>
      </c>
      <c r="Z58" s="98">
        <f t="shared" si="2"/>
        <v>0</v>
      </c>
      <c r="AA58" s="98" t="str">
        <f t="shared" si="6"/>
        <v/>
      </c>
      <c r="AB58" s="83"/>
      <c r="AC58" s="83"/>
      <c r="AD58" s="83"/>
      <c r="AE58" s="83"/>
      <c r="AF58" s="98">
        <f t="shared" si="3"/>
        <v>0</v>
      </c>
      <c r="AG58" s="11"/>
      <c r="AH58" s="17">
        <f t="shared" si="4"/>
        <v>0</v>
      </c>
      <c r="AI58" s="17">
        <f t="shared" si="7"/>
        <v>9</v>
      </c>
      <c r="AJ58" s="17"/>
      <c r="AK58" s="17"/>
      <c r="AL58" s="17"/>
      <c r="AM58" s="17"/>
      <c r="AN58" s="17"/>
      <c r="AO58" s="17" t="str">
        <f t="shared" si="8"/>
        <v/>
      </c>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row>
    <row r="59" spans="1:162" ht="18">
      <c r="A59" s="91" t="str">
        <f>IF('THICKNESS INPUT'!A60="","",'THICKNESS INPUT'!A60)</f>
        <v/>
      </c>
      <c r="B59" s="92" t="str">
        <f>IF('THICKNESS INPUT'!B60="","",'THICKNESS INPUT'!B60)</f>
        <v/>
      </c>
      <c r="C59" s="93" t="str">
        <f>IF($H59="","",IF('INFORMATION INPUT'!$B$3="IN",FIXED('INFORMATION INPUT'!$B$4,2),FIXED('INFORMATION INPUT'!$B$4,0)))</f>
        <v/>
      </c>
      <c r="D59" s="93" t="str">
        <f>IF('THICKNESS INPUT'!C60="","",'THICKNESS INPUT'!C60)</f>
        <v/>
      </c>
      <c r="E59" s="93" t="str">
        <f>IF('THICKNESS INPUT'!D60="","",'THICKNESS INPUT'!D60)</f>
        <v/>
      </c>
      <c r="F59" s="94" t="str">
        <f>IF('THICKNESS INPUT'!E60="","",'THICKNESS INPUT'!E60)</f>
        <v/>
      </c>
      <c r="G59" s="93" t="str">
        <f>IF('THICKNESS INPUT'!F60="","",'THICKNESS INPUT'!F60)</f>
        <v/>
      </c>
      <c r="H59" s="93" t="str">
        <f>IF('THICKNESS INPUT'!G60="","",IF('INFORMATION INPUT'!$B$3="IN",FIXED('THICKNESS INPUT'!G60,2),ROUND('THICKNESS INPUT'!G60*25.4,0)))</f>
        <v/>
      </c>
      <c r="I59" s="93" t="str">
        <f>IF('THICKNESS INPUT'!H60="","",IF('INFORMATION INPUT'!$B$3="IN",FIXED('THICKNESS INPUT'!H60,2),ROUND('THICKNESS INPUT'!H60*25.4,0)))</f>
        <v/>
      </c>
      <c r="J59" s="93" t="str">
        <f>IF('THICKNESS INPUT'!I60="","",IF('INFORMATION INPUT'!$B$3="IN",FIXED('THICKNESS INPUT'!I60,2),ROUND('THICKNESS INPUT'!I60*25.4,0)))</f>
        <v/>
      </c>
      <c r="K59" s="93" t="str">
        <f>IF('THICKNESS INPUT'!J60="","",IF('INFORMATION INPUT'!$B$3="IN",FIXED('THICKNESS INPUT'!J60,2),ROUND('THICKNESS INPUT'!J60*25.4,0)))</f>
        <v/>
      </c>
      <c r="L59" s="93" t="str">
        <f>IF('THICKNESS INPUT'!K60="","",IF('INFORMATION INPUT'!$B$3="IN",FIXED('THICKNESS INPUT'!K60,2),ROUND('THICKNESS INPUT'!K60*25.4,0)))</f>
        <v/>
      </c>
      <c r="M59" s="93" t="str">
        <f>IF('THICKNESS INPUT'!L60="","",IF('INFORMATION INPUT'!$B$3="IN",FIXED('THICKNESS INPUT'!L60,2),ROUND('THICKNESS INPUT'!L60*25.4,0)))</f>
        <v/>
      </c>
      <c r="N59" s="93" t="str">
        <f>IF('THICKNESS INPUT'!M60="","",IF('INFORMATION INPUT'!$B$3="IN",FIXED('THICKNESS INPUT'!M60,2),ROUND('THICKNESS INPUT'!M60*25.4,0)))</f>
        <v/>
      </c>
      <c r="O59" s="93" t="str">
        <f>IF('THICKNESS INPUT'!N60="","",IF('INFORMATION INPUT'!$B$3="IN",FIXED('THICKNESS INPUT'!N60,2),ROUND('THICKNESS INPUT'!N60*25.4,0)))</f>
        <v/>
      </c>
      <c r="P59" s="93" t="str">
        <f>IF('THICKNESS INPUT'!O60="","",IF('INFORMATION INPUT'!$B$3="IN",FIXED('THICKNESS INPUT'!O60,2),ROUND('THICKNESS INPUT'!O60*25.4,0)))</f>
        <v/>
      </c>
      <c r="Q59" s="91" t="str">
        <f>IF(H59="","",IF('INFORMATION INPUT'!$B$3="IN",(FIXED(MROUND(AVERAGE('THICKNESS INPUT'!G60:O60),0.05),2)),MROUND(AVERAGE(H59:P59),1)))</f>
        <v/>
      </c>
      <c r="R59" s="93" t="str">
        <f t="shared" si="5"/>
        <v xml:space="preserve"> </v>
      </c>
      <c r="S59" s="93" t="str">
        <f>IF('THICKNESS INPUT'!P60="","",'THICKNESS INPUT'!P60)</f>
        <v/>
      </c>
      <c r="T59" s="93" t="str">
        <f>IF('THICKNESS INPUT'!Q60="","",IF('INFORMATION INPUT'!$B$3="IN",FIXED(MROUND('THICKNESS INPUT'!Q60,0.05),2),ROUND('THICKNESS INPUT'!Q60*25.4,0)))</f>
        <v/>
      </c>
      <c r="U59" s="93" t="str">
        <f t="shared" si="0"/>
        <v/>
      </c>
      <c r="V59" s="97"/>
      <c r="W59" s="98">
        <f>'INFORMATION INPUT'!$B$4-IF(+'INFORMATION INPUT'!$C$3="METRIC",25.4,1)</f>
        <v>7</v>
      </c>
      <c r="X59" s="98">
        <f t="shared" si="1"/>
        <v>0</v>
      </c>
      <c r="Y59" s="98">
        <f>IF(MAXA($AO59)&gt;'INFORMATION INPUT'!$B$4,IF(($AO59&gt;=(3*'THICKNESS REPORT'!$E$27)+'INFORMATION INPUT'!$B$4),1,0),0)</f>
        <v>0</v>
      </c>
      <c r="Z59" s="98">
        <f t="shared" si="2"/>
        <v>0</v>
      </c>
      <c r="AA59" s="98" t="str">
        <f t="shared" si="6"/>
        <v/>
      </c>
      <c r="AB59" s="83"/>
      <c r="AC59" s="83"/>
      <c r="AD59" s="83"/>
      <c r="AE59" s="83"/>
      <c r="AF59" s="98">
        <f t="shared" si="3"/>
        <v>0</v>
      </c>
      <c r="AG59" s="11"/>
      <c r="AH59" s="17">
        <f t="shared" si="4"/>
        <v>0</v>
      </c>
      <c r="AI59" s="17">
        <f t="shared" si="7"/>
        <v>9</v>
      </c>
      <c r="AJ59" s="17"/>
      <c r="AK59" s="17"/>
      <c r="AL59" s="17"/>
      <c r="AM59" s="17"/>
      <c r="AN59" s="17"/>
      <c r="AO59" s="17" t="str">
        <f t="shared" si="8"/>
        <v/>
      </c>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row>
    <row r="60" spans="1:162" ht="18">
      <c r="A60" s="91" t="str">
        <f>IF('THICKNESS INPUT'!A61="","",'THICKNESS INPUT'!A61)</f>
        <v/>
      </c>
      <c r="B60" s="92" t="str">
        <f>IF('THICKNESS INPUT'!B61="","",'THICKNESS INPUT'!B61)</f>
        <v/>
      </c>
      <c r="C60" s="93" t="str">
        <f>IF($H60="","",IF('INFORMATION INPUT'!$B$3="IN",FIXED('INFORMATION INPUT'!$B$4,2),FIXED('INFORMATION INPUT'!$B$4,0)))</f>
        <v/>
      </c>
      <c r="D60" s="93" t="str">
        <f>IF('THICKNESS INPUT'!C61="","",'THICKNESS INPUT'!C61)</f>
        <v/>
      </c>
      <c r="E60" s="93" t="str">
        <f>IF('THICKNESS INPUT'!D61="","",'THICKNESS INPUT'!D61)</f>
        <v/>
      </c>
      <c r="F60" s="94" t="str">
        <f>IF('THICKNESS INPUT'!E61="","",'THICKNESS INPUT'!E61)</f>
        <v/>
      </c>
      <c r="G60" s="93" t="str">
        <f>IF('THICKNESS INPUT'!F61="","",'THICKNESS INPUT'!F61)</f>
        <v/>
      </c>
      <c r="H60" s="93" t="str">
        <f>IF('THICKNESS INPUT'!G61="","",IF('INFORMATION INPUT'!$B$3="IN",FIXED('THICKNESS INPUT'!G61,2),ROUND('THICKNESS INPUT'!G61*25.4,0)))</f>
        <v/>
      </c>
      <c r="I60" s="93" t="str">
        <f>IF('THICKNESS INPUT'!H61="","",IF('INFORMATION INPUT'!$B$3="IN",FIXED('THICKNESS INPUT'!H61,2),ROUND('THICKNESS INPUT'!H61*25.4,0)))</f>
        <v/>
      </c>
      <c r="J60" s="93" t="str">
        <f>IF('THICKNESS INPUT'!I61="","",IF('INFORMATION INPUT'!$B$3="IN",FIXED('THICKNESS INPUT'!I61,2),ROUND('THICKNESS INPUT'!I61*25.4,0)))</f>
        <v/>
      </c>
      <c r="K60" s="93" t="str">
        <f>IF('THICKNESS INPUT'!J61="","",IF('INFORMATION INPUT'!$B$3="IN",FIXED('THICKNESS INPUT'!J61,2),ROUND('THICKNESS INPUT'!J61*25.4,0)))</f>
        <v/>
      </c>
      <c r="L60" s="93" t="str">
        <f>IF('THICKNESS INPUT'!K61="","",IF('INFORMATION INPUT'!$B$3="IN",FIXED('THICKNESS INPUT'!K61,2),ROUND('THICKNESS INPUT'!K61*25.4,0)))</f>
        <v/>
      </c>
      <c r="M60" s="93" t="str">
        <f>IF('THICKNESS INPUT'!L61="","",IF('INFORMATION INPUT'!$B$3="IN",FIXED('THICKNESS INPUT'!L61,2),ROUND('THICKNESS INPUT'!L61*25.4,0)))</f>
        <v/>
      </c>
      <c r="N60" s="93" t="str">
        <f>IF('THICKNESS INPUT'!M61="","",IF('INFORMATION INPUT'!$B$3="IN",FIXED('THICKNESS INPUT'!M61,2),ROUND('THICKNESS INPUT'!M61*25.4,0)))</f>
        <v/>
      </c>
      <c r="O60" s="93" t="str">
        <f>IF('THICKNESS INPUT'!N61="","",IF('INFORMATION INPUT'!$B$3="IN",FIXED('THICKNESS INPUT'!N61,2),ROUND('THICKNESS INPUT'!N61*25.4,0)))</f>
        <v/>
      </c>
      <c r="P60" s="93" t="str">
        <f>IF('THICKNESS INPUT'!O61="","",IF('INFORMATION INPUT'!$B$3="IN",FIXED('THICKNESS INPUT'!O61,2),ROUND('THICKNESS INPUT'!O61*25.4,0)))</f>
        <v/>
      </c>
      <c r="Q60" s="91" t="str">
        <f>IF(H60="","",IF('INFORMATION INPUT'!$B$3="IN",(FIXED(MROUND(AVERAGE('THICKNESS INPUT'!G61:O61),0.05),2)),MROUND(AVERAGE(H60:P60),1)))</f>
        <v/>
      </c>
      <c r="R60" s="93" t="str">
        <f t="shared" si="5"/>
        <v xml:space="preserve"> </v>
      </c>
      <c r="S60" s="93" t="str">
        <f>IF('THICKNESS INPUT'!P61="","",'THICKNESS INPUT'!P61)</f>
        <v/>
      </c>
      <c r="T60" s="93" t="str">
        <f>IF('THICKNESS INPUT'!Q61="","",IF('INFORMATION INPUT'!$B$3="IN",FIXED(MROUND('THICKNESS INPUT'!Q61,0.05),2),ROUND('THICKNESS INPUT'!Q61*25.4,0)))</f>
        <v/>
      </c>
      <c r="U60" s="93" t="str">
        <f t="shared" si="0"/>
        <v/>
      </c>
      <c r="V60" s="97"/>
      <c r="W60" s="98">
        <f>'INFORMATION INPUT'!$B$4-IF(+'INFORMATION INPUT'!$C$3="METRIC",25.4,1)</f>
        <v>7</v>
      </c>
      <c r="X60" s="98">
        <f t="shared" si="1"/>
        <v>0</v>
      </c>
      <c r="Y60" s="98">
        <f>IF(MAXA($AO60)&gt;'INFORMATION INPUT'!$B$4,IF(($AO60&gt;=(3*'THICKNESS REPORT'!$E$27)+'INFORMATION INPUT'!$B$4),1,0),0)</f>
        <v>0</v>
      </c>
      <c r="Z60" s="98">
        <f t="shared" si="2"/>
        <v>0</v>
      </c>
      <c r="AA60" s="98" t="str">
        <f t="shared" si="6"/>
        <v/>
      </c>
      <c r="AB60" s="83"/>
      <c r="AC60" s="83"/>
      <c r="AD60" s="83"/>
      <c r="AE60" s="83"/>
      <c r="AF60" s="98">
        <f t="shared" si="3"/>
        <v>0</v>
      </c>
      <c r="AG60" s="11"/>
      <c r="AH60" s="17">
        <f t="shared" si="4"/>
        <v>0</v>
      </c>
      <c r="AI60" s="17">
        <f t="shared" si="7"/>
        <v>9</v>
      </c>
      <c r="AJ60" s="17"/>
      <c r="AK60" s="17"/>
      <c r="AL60" s="17"/>
      <c r="AM60" s="17"/>
      <c r="AN60" s="17"/>
      <c r="AO60" s="17" t="str">
        <f t="shared" si="8"/>
        <v/>
      </c>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row>
    <row r="61" spans="1:162" ht="18">
      <c r="A61" s="91" t="str">
        <f>IF('THICKNESS INPUT'!A62="","",'THICKNESS INPUT'!A62)</f>
        <v/>
      </c>
      <c r="B61" s="92" t="str">
        <f>IF('THICKNESS INPUT'!B62="","",'THICKNESS INPUT'!B62)</f>
        <v/>
      </c>
      <c r="C61" s="93" t="str">
        <f>IF($H61="","",IF('INFORMATION INPUT'!$B$3="IN",FIXED('INFORMATION INPUT'!$B$4,2),FIXED('INFORMATION INPUT'!$B$4,0)))</f>
        <v/>
      </c>
      <c r="D61" s="93" t="str">
        <f>IF('THICKNESS INPUT'!C62="","",'THICKNESS INPUT'!C62)</f>
        <v/>
      </c>
      <c r="E61" s="93" t="str">
        <f>IF('THICKNESS INPUT'!D62="","",'THICKNESS INPUT'!D62)</f>
        <v/>
      </c>
      <c r="F61" s="94" t="str">
        <f>IF('THICKNESS INPUT'!E62="","",'THICKNESS INPUT'!E62)</f>
        <v/>
      </c>
      <c r="G61" s="93" t="str">
        <f>IF('THICKNESS INPUT'!F62="","",'THICKNESS INPUT'!F62)</f>
        <v/>
      </c>
      <c r="H61" s="93" t="str">
        <f>IF('THICKNESS INPUT'!G62="","",IF('INFORMATION INPUT'!$B$3="IN",FIXED('THICKNESS INPUT'!G62,2),ROUND('THICKNESS INPUT'!G62*25.4,0)))</f>
        <v/>
      </c>
      <c r="I61" s="93" t="str">
        <f>IF('THICKNESS INPUT'!H62="","",IF('INFORMATION INPUT'!$B$3="IN",FIXED('THICKNESS INPUT'!H62,2),ROUND('THICKNESS INPUT'!H62*25.4,0)))</f>
        <v/>
      </c>
      <c r="J61" s="93" t="str">
        <f>IF('THICKNESS INPUT'!I62="","",IF('INFORMATION INPUT'!$B$3="IN",FIXED('THICKNESS INPUT'!I62,2),ROUND('THICKNESS INPUT'!I62*25.4,0)))</f>
        <v/>
      </c>
      <c r="K61" s="93" t="str">
        <f>IF('THICKNESS INPUT'!J62="","",IF('INFORMATION INPUT'!$B$3="IN",FIXED('THICKNESS INPUT'!J62,2),ROUND('THICKNESS INPUT'!J62*25.4,0)))</f>
        <v/>
      </c>
      <c r="L61" s="93" t="str">
        <f>IF('THICKNESS INPUT'!K62="","",IF('INFORMATION INPUT'!$B$3="IN",FIXED('THICKNESS INPUT'!K62,2),ROUND('THICKNESS INPUT'!K62*25.4,0)))</f>
        <v/>
      </c>
      <c r="M61" s="93" t="str">
        <f>IF('THICKNESS INPUT'!L62="","",IF('INFORMATION INPUT'!$B$3="IN",FIXED('THICKNESS INPUT'!L62,2),ROUND('THICKNESS INPUT'!L62*25.4,0)))</f>
        <v/>
      </c>
      <c r="N61" s="93" t="str">
        <f>IF('THICKNESS INPUT'!M62="","",IF('INFORMATION INPUT'!$B$3="IN",FIXED('THICKNESS INPUT'!M62,2),ROUND('THICKNESS INPUT'!M62*25.4,0)))</f>
        <v/>
      </c>
      <c r="O61" s="93" t="str">
        <f>IF('THICKNESS INPUT'!N62="","",IF('INFORMATION INPUT'!$B$3="IN",FIXED('THICKNESS INPUT'!N62,2),ROUND('THICKNESS INPUT'!N62*25.4,0)))</f>
        <v/>
      </c>
      <c r="P61" s="93" t="str">
        <f>IF('THICKNESS INPUT'!O62="","",IF('INFORMATION INPUT'!$B$3="IN",FIXED('THICKNESS INPUT'!O62,2),ROUND('THICKNESS INPUT'!O62*25.4,0)))</f>
        <v/>
      </c>
      <c r="Q61" s="91" t="str">
        <f>IF(H61="","",IF('INFORMATION INPUT'!$B$3="IN",(FIXED(MROUND(AVERAGE('THICKNESS INPUT'!G62:O62),0.05),2)),MROUND(AVERAGE(H61:P61),1)))</f>
        <v/>
      </c>
      <c r="R61" s="93" t="str">
        <f t="shared" si="5"/>
        <v xml:space="preserve"> </v>
      </c>
      <c r="S61" s="93" t="str">
        <f>IF('THICKNESS INPUT'!P62="","",'THICKNESS INPUT'!P62)</f>
        <v/>
      </c>
      <c r="T61" s="93" t="str">
        <f>IF('THICKNESS INPUT'!Q62="","",IF('INFORMATION INPUT'!$B$3="IN",FIXED(MROUND('THICKNESS INPUT'!Q62,0.05),2),ROUND('THICKNESS INPUT'!Q62*25.4,0)))</f>
        <v/>
      </c>
      <c r="U61" s="93" t="str">
        <f t="shared" si="0"/>
        <v/>
      </c>
      <c r="V61" s="97"/>
      <c r="W61" s="98">
        <f>'INFORMATION INPUT'!$B$4-IF(+'INFORMATION INPUT'!$C$3="METRIC",25.4,1)</f>
        <v>7</v>
      </c>
      <c r="X61" s="98">
        <f t="shared" si="1"/>
        <v>0</v>
      </c>
      <c r="Y61" s="98">
        <f>IF(MAXA($AO61)&gt;'INFORMATION INPUT'!$B$4,IF(($AO61&gt;=(3*'THICKNESS REPORT'!$E$27)+'INFORMATION INPUT'!$B$4),1,0),0)</f>
        <v>0</v>
      </c>
      <c r="Z61" s="98">
        <f t="shared" si="2"/>
        <v>0</v>
      </c>
      <c r="AA61" s="98" t="str">
        <f t="shared" si="6"/>
        <v/>
      </c>
      <c r="AB61" s="83"/>
      <c r="AC61" s="83"/>
      <c r="AD61" s="83"/>
      <c r="AE61" s="83"/>
      <c r="AF61" s="98">
        <f t="shared" si="3"/>
        <v>0</v>
      </c>
      <c r="AG61" s="11"/>
      <c r="AH61" s="17">
        <f t="shared" si="4"/>
        <v>0</v>
      </c>
      <c r="AI61" s="17">
        <f t="shared" si="7"/>
        <v>9</v>
      </c>
      <c r="AJ61" s="17"/>
      <c r="AK61" s="17"/>
      <c r="AL61" s="17"/>
      <c r="AM61" s="17"/>
      <c r="AN61" s="17"/>
      <c r="AO61" s="17" t="str">
        <f t="shared" si="8"/>
        <v/>
      </c>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row>
    <row r="62" spans="1:162" ht="18">
      <c r="A62" s="91" t="str">
        <f>IF('THICKNESS INPUT'!A63="","",'THICKNESS INPUT'!A63)</f>
        <v/>
      </c>
      <c r="B62" s="92" t="str">
        <f>IF('THICKNESS INPUT'!B63="","",'THICKNESS INPUT'!B63)</f>
        <v/>
      </c>
      <c r="C62" s="93" t="str">
        <f>IF($H62="","",IF('INFORMATION INPUT'!$B$3="IN",FIXED('INFORMATION INPUT'!$B$4,2),FIXED('INFORMATION INPUT'!$B$4,0)))</f>
        <v/>
      </c>
      <c r="D62" s="93" t="str">
        <f>IF('THICKNESS INPUT'!C63="","",'THICKNESS INPUT'!C63)</f>
        <v/>
      </c>
      <c r="E62" s="93" t="str">
        <f>IF('THICKNESS INPUT'!D63="","",'THICKNESS INPUT'!D63)</f>
        <v/>
      </c>
      <c r="F62" s="94" t="str">
        <f>IF('THICKNESS INPUT'!E63="","",'THICKNESS INPUT'!E63)</f>
        <v/>
      </c>
      <c r="G62" s="93" t="str">
        <f>IF('THICKNESS INPUT'!F63="","",'THICKNESS INPUT'!F63)</f>
        <v/>
      </c>
      <c r="H62" s="93" t="str">
        <f>IF('THICKNESS INPUT'!G63="","",IF('INFORMATION INPUT'!$B$3="IN",FIXED('THICKNESS INPUT'!G63,2),ROUND('THICKNESS INPUT'!G63*25.4,0)))</f>
        <v/>
      </c>
      <c r="I62" s="93" t="str">
        <f>IF('THICKNESS INPUT'!H63="","",IF('INFORMATION INPUT'!$B$3="IN",FIXED('THICKNESS INPUT'!H63,2),ROUND('THICKNESS INPUT'!H63*25.4,0)))</f>
        <v/>
      </c>
      <c r="J62" s="93" t="str">
        <f>IF('THICKNESS INPUT'!I63="","",IF('INFORMATION INPUT'!$B$3="IN",FIXED('THICKNESS INPUT'!I63,2),ROUND('THICKNESS INPUT'!I63*25.4,0)))</f>
        <v/>
      </c>
      <c r="K62" s="93" t="str">
        <f>IF('THICKNESS INPUT'!J63="","",IF('INFORMATION INPUT'!$B$3="IN",FIXED('THICKNESS INPUT'!J63,2),ROUND('THICKNESS INPUT'!J63*25.4,0)))</f>
        <v/>
      </c>
      <c r="L62" s="93" t="str">
        <f>IF('THICKNESS INPUT'!K63="","",IF('INFORMATION INPUT'!$B$3="IN",FIXED('THICKNESS INPUT'!K63,2),ROUND('THICKNESS INPUT'!K63*25.4,0)))</f>
        <v/>
      </c>
      <c r="M62" s="93" t="str">
        <f>IF('THICKNESS INPUT'!L63="","",IF('INFORMATION INPUT'!$B$3="IN",FIXED('THICKNESS INPUT'!L63,2),ROUND('THICKNESS INPUT'!L63*25.4,0)))</f>
        <v/>
      </c>
      <c r="N62" s="93" t="str">
        <f>IF('THICKNESS INPUT'!M63="","",IF('INFORMATION INPUT'!$B$3="IN",FIXED('THICKNESS INPUT'!M63,2),ROUND('THICKNESS INPUT'!M63*25.4,0)))</f>
        <v/>
      </c>
      <c r="O62" s="93" t="str">
        <f>IF('THICKNESS INPUT'!N63="","",IF('INFORMATION INPUT'!$B$3="IN",FIXED('THICKNESS INPUT'!N63,2),ROUND('THICKNESS INPUT'!N63*25.4,0)))</f>
        <v/>
      </c>
      <c r="P62" s="93" t="str">
        <f>IF('THICKNESS INPUT'!O63="","",IF('INFORMATION INPUT'!$B$3="IN",FIXED('THICKNESS INPUT'!O63,2),ROUND('THICKNESS INPUT'!O63*25.4,0)))</f>
        <v/>
      </c>
      <c r="Q62" s="91" t="str">
        <f>IF(H62="","",IF('INFORMATION INPUT'!$B$3="IN",(FIXED(MROUND(AVERAGE('THICKNESS INPUT'!G63:O63),0.05),2)),MROUND(AVERAGE(H62:P62),1)))</f>
        <v/>
      </c>
      <c r="R62" s="93" t="str">
        <f t="shared" si="5"/>
        <v xml:space="preserve"> </v>
      </c>
      <c r="S62" s="93" t="str">
        <f>IF('THICKNESS INPUT'!P63="","",'THICKNESS INPUT'!P63)</f>
        <v/>
      </c>
      <c r="T62" s="93" t="str">
        <f>IF('THICKNESS INPUT'!Q63="","",IF('INFORMATION INPUT'!$B$3="IN",FIXED(MROUND('THICKNESS INPUT'!Q63,0.05),2),ROUND('THICKNESS INPUT'!Q63*25.4,0)))</f>
        <v/>
      </c>
      <c r="U62" s="93" t="str">
        <f t="shared" si="0"/>
        <v/>
      </c>
      <c r="V62" s="97"/>
      <c r="W62" s="98">
        <f>'INFORMATION INPUT'!$B$4-IF(+'INFORMATION INPUT'!$C$3="METRIC",25.4,1)</f>
        <v>7</v>
      </c>
      <c r="X62" s="98">
        <f t="shared" si="1"/>
        <v>0</v>
      </c>
      <c r="Y62" s="98">
        <f>IF(MAXA($AO62)&gt;'INFORMATION INPUT'!$B$4,IF(($AO62&gt;=(3*'THICKNESS REPORT'!$E$27)+'INFORMATION INPUT'!$B$4),1,0),0)</f>
        <v>0</v>
      </c>
      <c r="Z62" s="98">
        <f t="shared" si="2"/>
        <v>0</v>
      </c>
      <c r="AA62" s="98" t="str">
        <f t="shared" si="6"/>
        <v/>
      </c>
      <c r="AB62" s="83"/>
      <c r="AC62" s="83"/>
      <c r="AD62" s="83"/>
      <c r="AE62" s="83"/>
      <c r="AF62" s="98">
        <f t="shared" si="3"/>
        <v>0</v>
      </c>
      <c r="AG62" s="11"/>
      <c r="AH62" s="17">
        <f t="shared" si="4"/>
        <v>0</v>
      </c>
      <c r="AI62" s="17">
        <f t="shared" si="7"/>
        <v>9</v>
      </c>
      <c r="AJ62" s="17"/>
      <c r="AK62" s="17"/>
      <c r="AL62" s="17"/>
      <c r="AM62" s="17"/>
      <c r="AN62" s="17"/>
      <c r="AO62" s="17" t="str">
        <f t="shared" si="8"/>
        <v/>
      </c>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row>
    <row r="63" spans="1:162" ht="18">
      <c r="A63" s="91" t="str">
        <f>IF('THICKNESS INPUT'!A64="","",'THICKNESS INPUT'!A64)</f>
        <v/>
      </c>
      <c r="B63" s="92" t="str">
        <f>IF('THICKNESS INPUT'!B64="","",'THICKNESS INPUT'!B64)</f>
        <v/>
      </c>
      <c r="C63" s="93" t="str">
        <f>IF($H63="","",IF('INFORMATION INPUT'!$B$3="IN",FIXED('INFORMATION INPUT'!$B$4,2),FIXED('INFORMATION INPUT'!$B$4,0)))</f>
        <v/>
      </c>
      <c r="D63" s="93" t="str">
        <f>IF('THICKNESS INPUT'!C64="","",'THICKNESS INPUT'!C64)</f>
        <v/>
      </c>
      <c r="E63" s="93" t="str">
        <f>IF('THICKNESS INPUT'!D64="","",'THICKNESS INPUT'!D64)</f>
        <v/>
      </c>
      <c r="F63" s="94" t="str">
        <f>IF('THICKNESS INPUT'!E64="","",'THICKNESS INPUT'!E64)</f>
        <v/>
      </c>
      <c r="G63" s="93" t="str">
        <f>IF('THICKNESS INPUT'!F64="","",'THICKNESS INPUT'!F64)</f>
        <v/>
      </c>
      <c r="H63" s="93" t="str">
        <f>IF('THICKNESS INPUT'!G64="","",IF('INFORMATION INPUT'!$B$3="IN",FIXED('THICKNESS INPUT'!G64,2),ROUND('THICKNESS INPUT'!G64*25.4,0)))</f>
        <v/>
      </c>
      <c r="I63" s="93" t="str">
        <f>IF('THICKNESS INPUT'!H64="","",IF('INFORMATION INPUT'!$B$3="IN",FIXED('THICKNESS INPUT'!H64,2),ROUND('THICKNESS INPUT'!H64*25.4,0)))</f>
        <v/>
      </c>
      <c r="J63" s="93" t="str">
        <f>IF('THICKNESS INPUT'!I64="","",IF('INFORMATION INPUT'!$B$3="IN",FIXED('THICKNESS INPUT'!I64,2),ROUND('THICKNESS INPUT'!I64*25.4,0)))</f>
        <v/>
      </c>
      <c r="K63" s="93" t="str">
        <f>IF('THICKNESS INPUT'!J64="","",IF('INFORMATION INPUT'!$B$3="IN",FIXED('THICKNESS INPUT'!J64,2),ROUND('THICKNESS INPUT'!J64*25.4,0)))</f>
        <v/>
      </c>
      <c r="L63" s="93" t="str">
        <f>IF('THICKNESS INPUT'!K64="","",IF('INFORMATION INPUT'!$B$3="IN",FIXED('THICKNESS INPUT'!K64,2),ROUND('THICKNESS INPUT'!K64*25.4,0)))</f>
        <v/>
      </c>
      <c r="M63" s="93" t="str">
        <f>IF('THICKNESS INPUT'!L64="","",IF('INFORMATION INPUT'!$B$3="IN",FIXED('THICKNESS INPUT'!L64,2),ROUND('THICKNESS INPUT'!L64*25.4,0)))</f>
        <v/>
      </c>
      <c r="N63" s="93" t="str">
        <f>IF('THICKNESS INPUT'!M64="","",IF('INFORMATION INPUT'!$B$3="IN",FIXED('THICKNESS INPUT'!M64,2),ROUND('THICKNESS INPUT'!M64*25.4,0)))</f>
        <v/>
      </c>
      <c r="O63" s="93" t="str">
        <f>IF('THICKNESS INPUT'!N64="","",IF('INFORMATION INPUT'!$B$3="IN",FIXED('THICKNESS INPUT'!N64,2),ROUND('THICKNESS INPUT'!N64*25.4,0)))</f>
        <v/>
      </c>
      <c r="P63" s="93" t="str">
        <f>IF('THICKNESS INPUT'!O64="","",IF('INFORMATION INPUT'!$B$3="IN",FIXED('THICKNESS INPUT'!O64,2),ROUND('THICKNESS INPUT'!O64*25.4,0)))</f>
        <v/>
      </c>
      <c r="Q63" s="91" t="str">
        <f>IF(H63="","",IF('INFORMATION INPUT'!$B$3="IN",(FIXED(MROUND(AVERAGE('THICKNESS INPUT'!G64:O64),0.05),2)),MROUND(AVERAGE(H63:P63),1)))</f>
        <v/>
      </c>
      <c r="R63" s="93" t="str">
        <f t="shared" si="5"/>
        <v xml:space="preserve"> </v>
      </c>
      <c r="S63" s="93" t="str">
        <f>IF('THICKNESS INPUT'!P64="","",'THICKNESS INPUT'!P64)</f>
        <v/>
      </c>
      <c r="T63" s="93" t="str">
        <f>IF('THICKNESS INPUT'!Q64="","",IF('INFORMATION INPUT'!$B$3="IN",FIXED(MROUND('THICKNESS INPUT'!Q64,0.05),2),ROUND('THICKNESS INPUT'!Q64*25.4,0)))</f>
        <v/>
      </c>
      <c r="U63" s="93" t="str">
        <f t="shared" si="0"/>
        <v/>
      </c>
      <c r="V63" s="97"/>
      <c r="W63" s="98">
        <f>'INFORMATION INPUT'!$B$4-IF(+'INFORMATION INPUT'!$C$3="METRIC",25.4,1)</f>
        <v>7</v>
      </c>
      <c r="X63" s="98">
        <f t="shared" si="1"/>
        <v>0</v>
      </c>
      <c r="Y63" s="98">
        <f>IF(MAXA($AO63)&gt;'INFORMATION INPUT'!$B$4,IF(($AO63&gt;=(3*'THICKNESS REPORT'!$E$27)+'INFORMATION INPUT'!$B$4),1,0),0)</f>
        <v>0</v>
      </c>
      <c r="Z63" s="98">
        <f t="shared" si="2"/>
        <v>0</v>
      </c>
      <c r="AA63" s="98" t="str">
        <f t="shared" si="6"/>
        <v/>
      </c>
      <c r="AB63" s="83"/>
      <c r="AC63" s="83"/>
      <c r="AD63" s="83"/>
      <c r="AE63" s="83"/>
      <c r="AF63" s="98">
        <f t="shared" si="3"/>
        <v>0</v>
      </c>
      <c r="AG63" s="11"/>
      <c r="AH63" s="17">
        <f t="shared" si="4"/>
        <v>0</v>
      </c>
      <c r="AI63" s="17">
        <f t="shared" si="7"/>
        <v>9</v>
      </c>
      <c r="AJ63" s="17"/>
      <c r="AK63" s="17"/>
      <c r="AL63" s="17"/>
      <c r="AM63" s="17"/>
      <c r="AN63" s="17"/>
      <c r="AO63" s="17" t="str">
        <f t="shared" si="8"/>
        <v/>
      </c>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row>
    <row r="64" spans="1:162" ht="18">
      <c r="A64" s="91" t="str">
        <f>IF('THICKNESS INPUT'!A65="","",'THICKNESS INPUT'!A65)</f>
        <v/>
      </c>
      <c r="B64" s="92" t="str">
        <f>IF('THICKNESS INPUT'!B65="","",'THICKNESS INPUT'!B65)</f>
        <v/>
      </c>
      <c r="C64" s="93" t="str">
        <f>IF($H64="","",IF('INFORMATION INPUT'!$B$3="IN",FIXED('INFORMATION INPUT'!$B$4,2),FIXED('INFORMATION INPUT'!$B$4,0)))</f>
        <v/>
      </c>
      <c r="D64" s="93" t="str">
        <f>IF('THICKNESS INPUT'!C65="","",'THICKNESS INPUT'!C65)</f>
        <v/>
      </c>
      <c r="E64" s="93" t="str">
        <f>IF('THICKNESS INPUT'!D65="","",'THICKNESS INPUT'!D65)</f>
        <v/>
      </c>
      <c r="F64" s="94" t="str">
        <f>IF('THICKNESS INPUT'!E65="","",'THICKNESS INPUT'!E65)</f>
        <v/>
      </c>
      <c r="G64" s="93" t="str">
        <f>IF('THICKNESS INPUT'!F65="","",'THICKNESS INPUT'!F65)</f>
        <v/>
      </c>
      <c r="H64" s="93" t="str">
        <f>IF('THICKNESS INPUT'!G65="","",IF('INFORMATION INPUT'!$B$3="IN",FIXED('THICKNESS INPUT'!G65,2),ROUND('THICKNESS INPUT'!G65*25.4,0)))</f>
        <v/>
      </c>
      <c r="I64" s="93" t="str">
        <f>IF('THICKNESS INPUT'!H65="","",IF('INFORMATION INPUT'!$B$3="IN",FIXED('THICKNESS INPUT'!H65,2),ROUND('THICKNESS INPUT'!H65*25.4,0)))</f>
        <v/>
      </c>
      <c r="J64" s="93" t="str">
        <f>IF('THICKNESS INPUT'!I65="","",IF('INFORMATION INPUT'!$B$3="IN",FIXED('THICKNESS INPUT'!I65,2),ROUND('THICKNESS INPUT'!I65*25.4,0)))</f>
        <v/>
      </c>
      <c r="K64" s="93" t="str">
        <f>IF('THICKNESS INPUT'!J65="","",IF('INFORMATION INPUT'!$B$3="IN",FIXED('THICKNESS INPUT'!J65,2),ROUND('THICKNESS INPUT'!J65*25.4,0)))</f>
        <v/>
      </c>
      <c r="L64" s="93" t="str">
        <f>IF('THICKNESS INPUT'!K65="","",IF('INFORMATION INPUT'!$B$3="IN",FIXED('THICKNESS INPUT'!K65,2),ROUND('THICKNESS INPUT'!K65*25.4,0)))</f>
        <v/>
      </c>
      <c r="M64" s="93" t="str">
        <f>IF('THICKNESS INPUT'!L65="","",IF('INFORMATION INPUT'!$B$3="IN",FIXED('THICKNESS INPUT'!L65,2),ROUND('THICKNESS INPUT'!L65*25.4,0)))</f>
        <v/>
      </c>
      <c r="N64" s="93" t="str">
        <f>IF('THICKNESS INPUT'!M65="","",IF('INFORMATION INPUT'!$B$3="IN",FIXED('THICKNESS INPUT'!M65,2),ROUND('THICKNESS INPUT'!M65*25.4,0)))</f>
        <v/>
      </c>
      <c r="O64" s="93" t="str">
        <f>IF('THICKNESS INPUT'!N65="","",IF('INFORMATION INPUT'!$B$3="IN",FIXED('THICKNESS INPUT'!N65,2),ROUND('THICKNESS INPUT'!N65*25.4,0)))</f>
        <v/>
      </c>
      <c r="P64" s="93" t="str">
        <f>IF('THICKNESS INPUT'!O65="","",IF('INFORMATION INPUT'!$B$3="IN",FIXED('THICKNESS INPUT'!O65,2),ROUND('THICKNESS INPUT'!O65*25.4,0)))</f>
        <v/>
      </c>
      <c r="Q64" s="91" t="str">
        <f>IF(H64="","",IF('INFORMATION INPUT'!$B$3="IN",(FIXED(MROUND(AVERAGE('THICKNESS INPUT'!G65:O65),0.05),2)),MROUND(AVERAGE(H64:P64),1)))</f>
        <v/>
      </c>
      <c r="R64" s="93" t="str">
        <f t="shared" si="5"/>
        <v xml:space="preserve"> </v>
      </c>
      <c r="S64" s="93" t="str">
        <f>IF('THICKNESS INPUT'!P65="","",'THICKNESS INPUT'!P65)</f>
        <v/>
      </c>
      <c r="T64" s="93" t="str">
        <f>IF('THICKNESS INPUT'!Q65="","",IF('INFORMATION INPUT'!$B$3="IN",FIXED(MROUND('THICKNESS INPUT'!Q65,0.05),2),ROUND('THICKNESS INPUT'!Q65*25.4,0)))</f>
        <v/>
      </c>
      <c r="U64" s="93" t="str">
        <f t="shared" si="0"/>
        <v/>
      </c>
      <c r="V64" s="97"/>
      <c r="W64" s="98">
        <f>'INFORMATION INPUT'!$B$4-IF(+'INFORMATION INPUT'!$C$3="METRIC",25.4,1)</f>
        <v>7</v>
      </c>
      <c r="X64" s="98">
        <f t="shared" si="1"/>
        <v>0</v>
      </c>
      <c r="Y64" s="98">
        <f>IF(MAXA($AO64)&gt;'INFORMATION INPUT'!$B$4,IF(($AO64&gt;=(3*'THICKNESS REPORT'!$E$27)+'INFORMATION INPUT'!$B$4),1,0),0)</f>
        <v>0</v>
      </c>
      <c r="Z64" s="98">
        <f t="shared" si="2"/>
        <v>0</v>
      </c>
      <c r="AA64" s="98" t="str">
        <f t="shared" si="6"/>
        <v/>
      </c>
      <c r="AB64" s="83"/>
      <c r="AC64" s="83"/>
      <c r="AD64" s="83"/>
      <c r="AE64" s="83"/>
      <c r="AF64" s="98">
        <f t="shared" si="3"/>
        <v>0</v>
      </c>
      <c r="AG64" s="11"/>
      <c r="AH64" s="17">
        <f t="shared" si="4"/>
        <v>0</v>
      </c>
      <c r="AI64" s="17">
        <f t="shared" si="7"/>
        <v>9</v>
      </c>
      <c r="AJ64" s="17"/>
      <c r="AK64" s="17"/>
      <c r="AL64" s="17"/>
      <c r="AM64" s="17"/>
      <c r="AN64" s="17"/>
      <c r="AO64" s="17" t="str">
        <f t="shared" si="8"/>
        <v/>
      </c>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row>
    <row r="65" spans="1:162" ht="18">
      <c r="A65" s="91" t="str">
        <f>IF('THICKNESS INPUT'!A66="","",'THICKNESS INPUT'!A66)</f>
        <v/>
      </c>
      <c r="B65" s="92" t="str">
        <f>IF('THICKNESS INPUT'!B66="","",'THICKNESS INPUT'!B66)</f>
        <v/>
      </c>
      <c r="C65" s="93" t="str">
        <f>IF($H65="","",IF('INFORMATION INPUT'!$B$3="IN",FIXED('INFORMATION INPUT'!$B$4,2),FIXED('INFORMATION INPUT'!$B$4,0)))</f>
        <v/>
      </c>
      <c r="D65" s="93" t="str">
        <f>IF('THICKNESS INPUT'!C66="","",'THICKNESS INPUT'!C66)</f>
        <v/>
      </c>
      <c r="E65" s="93" t="str">
        <f>IF('THICKNESS INPUT'!D66="","",'THICKNESS INPUT'!D66)</f>
        <v/>
      </c>
      <c r="F65" s="94" t="str">
        <f>IF('THICKNESS INPUT'!E66="","",'THICKNESS INPUT'!E66)</f>
        <v/>
      </c>
      <c r="G65" s="93" t="str">
        <f>IF('THICKNESS INPUT'!F66="","",'THICKNESS INPUT'!F66)</f>
        <v/>
      </c>
      <c r="H65" s="93" t="str">
        <f>IF('THICKNESS INPUT'!G66="","",IF('INFORMATION INPUT'!$B$3="IN",FIXED('THICKNESS INPUT'!G66,2),ROUND('THICKNESS INPUT'!G66*25.4,0)))</f>
        <v/>
      </c>
      <c r="I65" s="93" t="str">
        <f>IF('THICKNESS INPUT'!H66="","",IF('INFORMATION INPUT'!$B$3="IN",FIXED('THICKNESS INPUT'!H66,2),ROUND('THICKNESS INPUT'!H66*25.4,0)))</f>
        <v/>
      </c>
      <c r="J65" s="93" t="str">
        <f>IF('THICKNESS INPUT'!I66="","",IF('INFORMATION INPUT'!$B$3="IN",FIXED('THICKNESS INPUT'!I66,2),ROUND('THICKNESS INPUT'!I66*25.4,0)))</f>
        <v/>
      </c>
      <c r="K65" s="93" t="str">
        <f>IF('THICKNESS INPUT'!J66="","",IF('INFORMATION INPUT'!$B$3="IN",FIXED('THICKNESS INPUT'!J66,2),ROUND('THICKNESS INPUT'!J66*25.4,0)))</f>
        <v/>
      </c>
      <c r="L65" s="93" t="str">
        <f>IF('THICKNESS INPUT'!K66="","",IF('INFORMATION INPUT'!$B$3="IN",FIXED('THICKNESS INPUT'!K66,2),ROUND('THICKNESS INPUT'!K66*25.4,0)))</f>
        <v/>
      </c>
      <c r="M65" s="93" t="str">
        <f>IF('THICKNESS INPUT'!L66="","",IF('INFORMATION INPUT'!$B$3="IN",FIXED('THICKNESS INPUT'!L66,2),ROUND('THICKNESS INPUT'!L66*25.4,0)))</f>
        <v/>
      </c>
      <c r="N65" s="93" t="str">
        <f>IF('THICKNESS INPUT'!M66="","",IF('INFORMATION INPUT'!$B$3="IN",FIXED('THICKNESS INPUT'!M66,2),ROUND('THICKNESS INPUT'!M66*25.4,0)))</f>
        <v/>
      </c>
      <c r="O65" s="93" t="str">
        <f>IF('THICKNESS INPUT'!N66="","",IF('INFORMATION INPUT'!$B$3="IN",FIXED('THICKNESS INPUT'!N66,2),ROUND('THICKNESS INPUT'!N66*25.4,0)))</f>
        <v/>
      </c>
      <c r="P65" s="93" t="str">
        <f>IF('THICKNESS INPUT'!O66="","",IF('INFORMATION INPUT'!$B$3="IN",FIXED('THICKNESS INPUT'!O66,2),ROUND('THICKNESS INPUT'!O66*25.4,0)))</f>
        <v/>
      </c>
      <c r="Q65" s="91" t="str">
        <f>IF(H65="","",IF('INFORMATION INPUT'!$B$3="IN",(FIXED(MROUND(AVERAGE('THICKNESS INPUT'!G66:O66),0.05),2)),MROUND(AVERAGE(H65:P65),1)))</f>
        <v/>
      </c>
      <c r="R65" s="93" t="str">
        <f t="shared" si="5"/>
        <v xml:space="preserve"> </v>
      </c>
      <c r="S65" s="93" t="str">
        <f>IF('THICKNESS INPUT'!P66="","",'THICKNESS INPUT'!P66)</f>
        <v/>
      </c>
      <c r="T65" s="93" t="str">
        <f>IF('THICKNESS INPUT'!Q66="","",IF('INFORMATION INPUT'!$B$3="IN",FIXED(MROUND('THICKNESS INPUT'!Q66,0.05),2),ROUND('THICKNESS INPUT'!Q66*25.4,0)))</f>
        <v/>
      </c>
      <c r="U65" s="93" t="str">
        <f t="shared" si="0"/>
        <v/>
      </c>
      <c r="V65" s="97"/>
      <c r="W65" s="98">
        <f>'INFORMATION INPUT'!$B$4-IF(+'INFORMATION INPUT'!$C$3="METRIC",25.4,1)</f>
        <v>7</v>
      </c>
      <c r="X65" s="98">
        <f t="shared" si="1"/>
        <v>0</v>
      </c>
      <c r="Y65" s="98">
        <f>IF(MAXA($AO65)&gt;'INFORMATION INPUT'!$B$4,IF(($AO65&gt;=(3*'THICKNESS REPORT'!$E$27)+'INFORMATION INPUT'!$B$4),1,0),0)</f>
        <v>0</v>
      </c>
      <c r="Z65" s="98">
        <f t="shared" si="2"/>
        <v>0</v>
      </c>
      <c r="AA65" s="98" t="str">
        <f t="shared" si="6"/>
        <v/>
      </c>
      <c r="AB65" s="83"/>
      <c r="AC65" s="83"/>
      <c r="AD65" s="83"/>
      <c r="AE65" s="83"/>
      <c r="AF65" s="98">
        <f t="shared" si="3"/>
        <v>0</v>
      </c>
      <c r="AG65" s="11"/>
      <c r="AH65" s="17">
        <f t="shared" si="4"/>
        <v>0</v>
      </c>
      <c r="AI65" s="17">
        <f t="shared" si="7"/>
        <v>9</v>
      </c>
      <c r="AJ65" s="17"/>
      <c r="AK65" s="17"/>
      <c r="AL65" s="17"/>
      <c r="AM65" s="17"/>
      <c r="AN65" s="17"/>
      <c r="AO65" s="17" t="str">
        <f t="shared" si="8"/>
        <v/>
      </c>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row>
    <row r="66" spans="1:162" ht="18">
      <c r="A66" s="91" t="str">
        <f>IF('THICKNESS INPUT'!A67="","",'THICKNESS INPUT'!A67)</f>
        <v/>
      </c>
      <c r="B66" s="92" t="str">
        <f>IF('THICKNESS INPUT'!B67="","",'THICKNESS INPUT'!B67)</f>
        <v/>
      </c>
      <c r="C66" s="93" t="str">
        <f>IF($H66="","",IF('INFORMATION INPUT'!$B$3="IN",FIXED('INFORMATION INPUT'!$B$4,2),FIXED('INFORMATION INPUT'!$B$4,0)))</f>
        <v/>
      </c>
      <c r="D66" s="93" t="str">
        <f>IF('THICKNESS INPUT'!C67="","",'THICKNESS INPUT'!C67)</f>
        <v/>
      </c>
      <c r="E66" s="93" t="str">
        <f>IF('THICKNESS INPUT'!D67="","",'THICKNESS INPUT'!D67)</f>
        <v/>
      </c>
      <c r="F66" s="94" t="str">
        <f>IF('THICKNESS INPUT'!E67="","",'THICKNESS INPUT'!E67)</f>
        <v/>
      </c>
      <c r="G66" s="93" t="str">
        <f>IF('THICKNESS INPUT'!F67="","",'THICKNESS INPUT'!F67)</f>
        <v/>
      </c>
      <c r="H66" s="93" t="str">
        <f>IF('THICKNESS INPUT'!G67="","",IF('INFORMATION INPUT'!$B$3="IN",FIXED('THICKNESS INPUT'!G67,2),ROUND('THICKNESS INPUT'!G67*25.4,0)))</f>
        <v/>
      </c>
      <c r="I66" s="93" t="str">
        <f>IF('THICKNESS INPUT'!H67="","",IF('INFORMATION INPUT'!$B$3="IN",FIXED('THICKNESS INPUT'!H67,2),ROUND('THICKNESS INPUT'!H67*25.4,0)))</f>
        <v/>
      </c>
      <c r="J66" s="93" t="str">
        <f>IF('THICKNESS INPUT'!I67="","",IF('INFORMATION INPUT'!$B$3="IN",FIXED('THICKNESS INPUT'!I67,2),ROUND('THICKNESS INPUT'!I67*25.4,0)))</f>
        <v/>
      </c>
      <c r="K66" s="93" t="str">
        <f>IF('THICKNESS INPUT'!J67="","",IF('INFORMATION INPUT'!$B$3="IN",FIXED('THICKNESS INPUT'!J67,2),ROUND('THICKNESS INPUT'!J67*25.4,0)))</f>
        <v/>
      </c>
      <c r="L66" s="93" t="str">
        <f>IF('THICKNESS INPUT'!K67="","",IF('INFORMATION INPUT'!$B$3="IN",FIXED('THICKNESS INPUT'!K67,2),ROUND('THICKNESS INPUT'!K67*25.4,0)))</f>
        <v/>
      </c>
      <c r="M66" s="93" t="str">
        <f>IF('THICKNESS INPUT'!L67="","",IF('INFORMATION INPUT'!$B$3="IN",FIXED('THICKNESS INPUT'!L67,2),ROUND('THICKNESS INPUT'!L67*25.4,0)))</f>
        <v/>
      </c>
      <c r="N66" s="93" t="str">
        <f>IF('THICKNESS INPUT'!M67="","",IF('INFORMATION INPUT'!$B$3="IN",FIXED('THICKNESS INPUT'!M67,2),ROUND('THICKNESS INPUT'!M67*25.4,0)))</f>
        <v/>
      </c>
      <c r="O66" s="93" t="str">
        <f>IF('THICKNESS INPUT'!N67="","",IF('INFORMATION INPUT'!$B$3="IN",FIXED('THICKNESS INPUT'!N67,2),ROUND('THICKNESS INPUT'!N67*25.4,0)))</f>
        <v/>
      </c>
      <c r="P66" s="93" t="str">
        <f>IF('THICKNESS INPUT'!O67="","",IF('INFORMATION INPUT'!$B$3="IN",FIXED('THICKNESS INPUT'!O67,2),ROUND('THICKNESS INPUT'!O67*25.4,0)))</f>
        <v/>
      </c>
      <c r="Q66" s="91" t="str">
        <f>IF(H66="","",IF('INFORMATION INPUT'!$B$3="IN",(FIXED(MROUND(AVERAGE('THICKNESS INPUT'!G67:O67),0.05),2)),MROUND(AVERAGE(H66:P66),1)))</f>
        <v/>
      </c>
      <c r="R66" s="93" t="str">
        <f t="shared" si="5"/>
        <v xml:space="preserve"> </v>
      </c>
      <c r="S66" s="93" t="str">
        <f>IF('THICKNESS INPUT'!P67="","",'THICKNESS INPUT'!P67)</f>
        <v/>
      </c>
      <c r="T66" s="93" t="str">
        <f>IF('THICKNESS INPUT'!Q67="","",IF('INFORMATION INPUT'!$B$3="IN",FIXED(MROUND('THICKNESS INPUT'!Q67,0.05),2),ROUND('THICKNESS INPUT'!Q67*25.4,0)))</f>
        <v/>
      </c>
      <c r="U66" s="93" t="str">
        <f t="shared" si="0"/>
        <v/>
      </c>
      <c r="V66" s="97"/>
      <c r="W66" s="98">
        <f>'INFORMATION INPUT'!$B$4-IF(+'INFORMATION INPUT'!$C$3="METRIC",25.4,1)</f>
        <v>7</v>
      </c>
      <c r="X66" s="98">
        <f t="shared" si="1"/>
        <v>0</v>
      </c>
      <c r="Y66" s="98">
        <f>IF(MAXA($AO66)&gt;'INFORMATION INPUT'!$B$4,IF(($AO66&gt;=(3*'THICKNESS REPORT'!$E$27)+'INFORMATION INPUT'!$B$4),1,0),0)</f>
        <v>0</v>
      </c>
      <c r="Z66" s="98">
        <f t="shared" si="2"/>
        <v>0</v>
      </c>
      <c r="AA66" s="98" t="str">
        <f t="shared" si="6"/>
        <v/>
      </c>
      <c r="AB66" s="83"/>
      <c r="AC66" s="83"/>
      <c r="AD66" s="83"/>
      <c r="AE66" s="83"/>
      <c r="AF66" s="98">
        <f t="shared" si="3"/>
        <v>0</v>
      </c>
      <c r="AG66" s="11"/>
      <c r="AH66" s="17">
        <f t="shared" si="4"/>
        <v>0</v>
      </c>
      <c r="AI66" s="17">
        <f t="shared" si="7"/>
        <v>9</v>
      </c>
      <c r="AJ66" s="17"/>
      <c r="AK66" s="17"/>
      <c r="AL66" s="17"/>
      <c r="AM66" s="17"/>
      <c r="AN66" s="17"/>
      <c r="AO66" s="17" t="str">
        <f t="shared" si="8"/>
        <v/>
      </c>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row>
    <row r="67" spans="1:162" ht="18">
      <c r="A67" s="91" t="str">
        <f>IF('THICKNESS INPUT'!A68="","",'THICKNESS INPUT'!A68)</f>
        <v/>
      </c>
      <c r="B67" s="92" t="str">
        <f>IF('THICKNESS INPUT'!B68="","",'THICKNESS INPUT'!B68)</f>
        <v/>
      </c>
      <c r="C67" s="93" t="str">
        <f>IF($H67="","",IF('INFORMATION INPUT'!$B$3="IN",FIXED('INFORMATION INPUT'!$B$4,2),FIXED('INFORMATION INPUT'!$B$4,0)))</f>
        <v/>
      </c>
      <c r="D67" s="93" t="str">
        <f>IF('THICKNESS INPUT'!C68="","",'THICKNESS INPUT'!C68)</f>
        <v/>
      </c>
      <c r="E67" s="93" t="str">
        <f>IF('THICKNESS INPUT'!D68="","",'THICKNESS INPUT'!D68)</f>
        <v/>
      </c>
      <c r="F67" s="94" t="str">
        <f>IF('THICKNESS INPUT'!E68="","",'THICKNESS INPUT'!E68)</f>
        <v/>
      </c>
      <c r="G67" s="93" t="str">
        <f>IF('THICKNESS INPUT'!F68="","",'THICKNESS INPUT'!F68)</f>
        <v/>
      </c>
      <c r="H67" s="93" t="str">
        <f>IF('THICKNESS INPUT'!G68="","",IF('INFORMATION INPUT'!$B$3="IN",FIXED('THICKNESS INPUT'!G68,2),ROUND('THICKNESS INPUT'!G68*25.4,0)))</f>
        <v/>
      </c>
      <c r="I67" s="93" t="str">
        <f>IF('THICKNESS INPUT'!H68="","",IF('INFORMATION INPUT'!$B$3="IN",FIXED('THICKNESS INPUT'!H68,2),ROUND('THICKNESS INPUT'!H68*25.4,0)))</f>
        <v/>
      </c>
      <c r="J67" s="93" t="str">
        <f>IF('THICKNESS INPUT'!I68="","",IF('INFORMATION INPUT'!$B$3="IN",FIXED('THICKNESS INPUT'!I68,2),ROUND('THICKNESS INPUT'!I68*25.4,0)))</f>
        <v/>
      </c>
      <c r="K67" s="93" t="str">
        <f>IF('THICKNESS INPUT'!J68="","",IF('INFORMATION INPUT'!$B$3="IN",FIXED('THICKNESS INPUT'!J68,2),ROUND('THICKNESS INPUT'!J68*25.4,0)))</f>
        <v/>
      </c>
      <c r="L67" s="93" t="str">
        <f>IF('THICKNESS INPUT'!K68="","",IF('INFORMATION INPUT'!$B$3="IN",FIXED('THICKNESS INPUT'!K68,2),ROUND('THICKNESS INPUT'!K68*25.4,0)))</f>
        <v/>
      </c>
      <c r="M67" s="93" t="str">
        <f>IF('THICKNESS INPUT'!L68="","",IF('INFORMATION INPUT'!$B$3="IN",FIXED('THICKNESS INPUT'!L68,2),ROUND('THICKNESS INPUT'!L68*25.4,0)))</f>
        <v/>
      </c>
      <c r="N67" s="93" t="str">
        <f>IF('THICKNESS INPUT'!M68="","",IF('INFORMATION INPUT'!$B$3="IN",FIXED('THICKNESS INPUT'!M68,2),ROUND('THICKNESS INPUT'!M68*25.4,0)))</f>
        <v/>
      </c>
      <c r="O67" s="93" t="str">
        <f>IF('THICKNESS INPUT'!N68="","",IF('INFORMATION INPUT'!$B$3="IN",FIXED('THICKNESS INPUT'!N68,2),ROUND('THICKNESS INPUT'!N68*25.4,0)))</f>
        <v/>
      </c>
      <c r="P67" s="93" t="str">
        <f>IF('THICKNESS INPUT'!O68="","",IF('INFORMATION INPUT'!$B$3="IN",FIXED('THICKNESS INPUT'!O68,2),ROUND('THICKNESS INPUT'!O68*25.4,0)))</f>
        <v/>
      </c>
      <c r="Q67" s="91" t="str">
        <f>IF(H67="","",IF('INFORMATION INPUT'!$B$3="IN",(FIXED(MROUND(AVERAGE('THICKNESS INPUT'!G68:O68),0.05),2)),MROUND(AVERAGE(H67:P67),1)))</f>
        <v/>
      </c>
      <c r="R67" s="93" t="str">
        <f t="shared" si="5"/>
        <v xml:space="preserve"> </v>
      </c>
      <c r="S67" s="93" t="str">
        <f>IF('THICKNESS INPUT'!P68="","",'THICKNESS INPUT'!P68)</f>
        <v/>
      </c>
      <c r="T67" s="93" t="str">
        <f>IF('THICKNESS INPUT'!Q68="","",IF('INFORMATION INPUT'!$B$3="IN",FIXED(MROUND('THICKNESS INPUT'!Q68,0.05),2),ROUND('THICKNESS INPUT'!Q68*25.4,0)))</f>
        <v/>
      </c>
      <c r="U67" s="93" t="str">
        <f t="shared" ref="U67:U130" si="9">IF(+Y67=""," ",IF((+Y67)=1,"Y",""))</f>
        <v/>
      </c>
      <c r="V67" s="97"/>
      <c r="W67" s="98">
        <f>'INFORMATION INPUT'!$B$4-IF(+'INFORMATION INPUT'!$C$3="METRIC",25.4,1)</f>
        <v>7</v>
      </c>
      <c r="X67" s="98">
        <f t="shared" ref="X67:X130" si="10">IF(+R67="N",1,0)</f>
        <v>0</v>
      </c>
      <c r="Y67" s="98">
        <f>IF(MAXA($AO67)&gt;'INFORMATION INPUT'!$B$4,IF(($AO67&gt;=(3*'THICKNESS REPORT'!$E$27)+'INFORMATION INPUT'!$B$4),1,0),0)</f>
        <v>0</v>
      </c>
      <c r="Z67" s="98">
        <f t="shared" ref="Z67:Z130" si="11">IF(V67="X",1,0)</f>
        <v>0</v>
      </c>
      <c r="AA67" s="98" t="str">
        <f t="shared" si="6"/>
        <v/>
      </c>
      <c r="AB67" s="83"/>
      <c r="AC67" s="83"/>
      <c r="AD67" s="83"/>
      <c r="AE67" s="83"/>
      <c r="AF67" s="98">
        <f t="shared" ref="AF67:AF130" si="12">IF(V67="x",1,0)</f>
        <v>0</v>
      </c>
      <c r="AG67" s="11"/>
      <c r="AH67" s="17">
        <f t="shared" ref="AH67:AH130" si="13">IF(A67="",0,1)</f>
        <v>0</v>
      </c>
      <c r="AI67" s="17">
        <f t="shared" si="7"/>
        <v>9</v>
      </c>
      <c r="AJ67" s="17"/>
      <c r="AK67" s="17"/>
      <c r="AL67" s="17"/>
      <c r="AM67" s="17"/>
      <c r="AN67" s="17"/>
      <c r="AO67" s="17" t="str">
        <f t="shared" si="8"/>
        <v/>
      </c>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row>
    <row r="68" spans="1:162" ht="18">
      <c r="A68" s="91" t="str">
        <f>IF('THICKNESS INPUT'!A69="","",'THICKNESS INPUT'!A69)</f>
        <v/>
      </c>
      <c r="B68" s="92" t="str">
        <f>IF('THICKNESS INPUT'!B69="","",'THICKNESS INPUT'!B69)</f>
        <v/>
      </c>
      <c r="C68" s="93" t="str">
        <f>IF($H68="","",IF('INFORMATION INPUT'!$B$3="IN",FIXED('INFORMATION INPUT'!$B$4,2),FIXED('INFORMATION INPUT'!$B$4,0)))</f>
        <v/>
      </c>
      <c r="D68" s="93" t="str">
        <f>IF('THICKNESS INPUT'!C69="","",'THICKNESS INPUT'!C69)</f>
        <v/>
      </c>
      <c r="E68" s="93" t="str">
        <f>IF('THICKNESS INPUT'!D69="","",'THICKNESS INPUT'!D69)</f>
        <v/>
      </c>
      <c r="F68" s="94" t="str">
        <f>IF('THICKNESS INPUT'!E69="","",'THICKNESS INPUT'!E69)</f>
        <v/>
      </c>
      <c r="G68" s="93" t="str">
        <f>IF('THICKNESS INPUT'!F69="","",'THICKNESS INPUT'!F69)</f>
        <v/>
      </c>
      <c r="H68" s="93" t="str">
        <f>IF('THICKNESS INPUT'!G69="","",IF('INFORMATION INPUT'!$B$3="IN",FIXED('THICKNESS INPUT'!G69,2),ROUND('THICKNESS INPUT'!G69*25.4,0)))</f>
        <v/>
      </c>
      <c r="I68" s="93" t="str">
        <f>IF('THICKNESS INPUT'!H69="","",IF('INFORMATION INPUT'!$B$3="IN",FIXED('THICKNESS INPUT'!H69,2),ROUND('THICKNESS INPUT'!H69*25.4,0)))</f>
        <v/>
      </c>
      <c r="J68" s="93" t="str">
        <f>IF('THICKNESS INPUT'!I69="","",IF('INFORMATION INPUT'!$B$3="IN",FIXED('THICKNESS INPUT'!I69,2),ROUND('THICKNESS INPUT'!I69*25.4,0)))</f>
        <v/>
      </c>
      <c r="K68" s="93" t="str">
        <f>IF('THICKNESS INPUT'!J69="","",IF('INFORMATION INPUT'!$B$3="IN",FIXED('THICKNESS INPUT'!J69,2),ROUND('THICKNESS INPUT'!J69*25.4,0)))</f>
        <v/>
      </c>
      <c r="L68" s="93" t="str">
        <f>IF('THICKNESS INPUT'!K69="","",IF('INFORMATION INPUT'!$B$3="IN",FIXED('THICKNESS INPUT'!K69,2),ROUND('THICKNESS INPUT'!K69*25.4,0)))</f>
        <v/>
      </c>
      <c r="M68" s="93" t="str">
        <f>IF('THICKNESS INPUT'!L69="","",IF('INFORMATION INPUT'!$B$3="IN",FIXED('THICKNESS INPUT'!L69,2),ROUND('THICKNESS INPUT'!L69*25.4,0)))</f>
        <v/>
      </c>
      <c r="N68" s="93" t="str">
        <f>IF('THICKNESS INPUT'!M69="","",IF('INFORMATION INPUT'!$B$3="IN",FIXED('THICKNESS INPUT'!M69,2),ROUND('THICKNESS INPUT'!M69*25.4,0)))</f>
        <v/>
      </c>
      <c r="O68" s="93" t="str">
        <f>IF('THICKNESS INPUT'!N69="","",IF('INFORMATION INPUT'!$B$3="IN",FIXED('THICKNESS INPUT'!N69,2),ROUND('THICKNESS INPUT'!N69*25.4,0)))</f>
        <v/>
      </c>
      <c r="P68" s="93" t="str">
        <f>IF('THICKNESS INPUT'!O69="","",IF('INFORMATION INPUT'!$B$3="IN",FIXED('THICKNESS INPUT'!O69,2),ROUND('THICKNESS INPUT'!O69*25.4,0)))</f>
        <v/>
      </c>
      <c r="Q68" s="91" t="str">
        <f>IF(H68="","",IF('INFORMATION INPUT'!$B$3="IN",(FIXED(MROUND(AVERAGE('THICKNESS INPUT'!G69:O69),0.05),2)),MROUND(AVERAGE(H68:P68),1)))</f>
        <v/>
      </c>
      <c r="R68" s="93" t="str">
        <f t="shared" ref="R68:R131" si="14">IF(AO68=""," ",IF((AO68)&lt;=(+W68),"N","Y"))</f>
        <v xml:space="preserve"> </v>
      </c>
      <c r="S68" s="93" t="str">
        <f>IF('THICKNESS INPUT'!P69="","",'THICKNESS INPUT'!P69)</f>
        <v/>
      </c>
      <c r="T68" s="93" t="str">
        <f>IF('THICKNESS INPUT'!Q69="","",IF('INFORMATION INPUT'!$B$3="IN",FIXED(MROUND('THICKNESS INPUT'!Q69,0.05),2),ROUND('THICKNESS INPUT'!Q69*25.4,0)))</f>
        <v/>
      </c>
      <c r="U68" s="93" t="str">
        <f t="shared" si="9"/>
        <v/>
      </c>
      <c r="V68" s="97"/>
      <c r="W68" s="98">
        <f>'INFORMATION INPUT'!$B$4-IF(+'INFORMATION INPUT'!$C$3="METRIC",25.4,1)</f>
        <v>7</v>
      </c>
      <c r="X68" s="98">
        <f t="shared" si="10"/>
        <v>0</v>
      </c>
      <c r="Y68" s="98">
        <f>IF(MAXA($AO68)&gt;'INFORMATION INPUT'!$B$4,IF(($AO68&gt;=(3*'THICKNESS REPORT'!$E$27)+'INFORMATION INPUT'!$B$4),1,0),0)</f>
        <v>0</v>
      </c>
      <c r="Z68" s="98">
        <f t="shared" si="11"/>
        <v>0</v>
      </c>
      <c r="AA68" s="98" t="str">
        <f t="shared" ref="AA68:AA131" si="15">IF(AND(Y68=1,V68="X"),"",AO68)</f>
        <v/>
      </c>
      <c r="AB68" s="83"/>
      <c r="AC68" s="83"/>
      <c r="AD68" s="83"/>
      <c r="AE68" s="83"/>
      <c r="AF68" s="98">
        <f t="shared" si="12"/>
        <v>0</v>
      </c>
      <c r="AG68" s="11"/>
      <c r="AH68" s="17">
        <f t="shared" si="13"/>
        <v>0</v>
      </c>
      <c r="AI68" s="17">
        <f t="shared" ref="AI68:AI131" si="16">AI67+AH68</f>
        <v>9</v>
      </c>
      <c r="AJ68" s="17"/>
      <c r="AK68" s="17"/>
      <c r="AL68" s="17"/>
      <c r="AM68" s="17"/>
      <c r="AN68" s="17"/>
      <c r="AO68" s="17" t="str">
        <f t="shared" ref="AO68:AO131" si="17">IF(Q68="","",VALUE(Q68))</f>
        <v/>
      </c>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row>
    <row r="69" spans="1:162" ht="18">
      <c r="A69" s="91" t="str">
        <f>IF('THICKNESS INPUT'!A70="","",'THICKNESS INPUT'!A70)</f>
        <v/>
      </c>
      <c r="B69" s="92" t="str">
        <f>IF('THICKNESS INPUT'!B70="","",'THICKNESS INPUT'!B70)</f>
        <v/>
      </c>
      <c r="C69" s="93" t="str">
        <f>IF($H69="","",IF('INFORMATION INPUT'!$B$3="IN",FIXED('INFORMATION INPUT'!$B$4,2),FIXED('INFORMATION INPUT'!$B$4,0)))</f>
        <v/>
      </c>
      <c r="D69" s="93" t="str">
        <f>IF('THICKNESS INPUT'!C70="","",'THICKNESS INPUT'!C70)</f>
        <v/>
      </c>
      <c r="E69" s="93" t="str">
        <f>IF('THICKNESS INPUT'!D70="","",'THICKNESS INPUT'!D70)</f>
        <v/>
      </c>
      <c r="F69" s="94" t="str">
        <f>IF('THICKNESS INPUT'!E70="","",'THICKNESS INPUT'!E70)</f>
        <v/>
      </c>
      <c r="G69" s="93" t="str">
        <f>IF('THICKNESS INPUT'!F70="","",'THICKNESS INPUT'!F70)</f>
        <v/>
      </c>
      <c r="H69" s="93" t="str">
        <f>IF('THICKNESS INPUT'!G70="","",IF('INFORMATION INPUT'!$B$3="IN",FIXED('THICKNESS INPUT'!G70,2),ROUND('THICKNESS INPUT'!G70*25.4,0)))</f>
        <v/>
      </c>
      <c r="I69" s="93" t="str">
        <f>IF('THICKNESS INPUT'!H70="","",IF('INFORMATION INPUT'!$B$3="IN",FIXED('THICKNESS INPUT'!H70,2),ROUND('THICKNESS INPUT'!H70*25.4,0)))</f>
        <v/>
      </c>
      <c r="J69" s="93" t="str">
        <f>IF('THICKNESS INPUT'!I70="","",IF('INFORMATION INPUT'!$B$3="IN",FIXED('THICKNESS INPUT'!I70,2),ROUND('THICKNESS INPUT'!I70*25.4,0)))</f>
        <v/>
      </c>
      <c r="K69" s="93" t="str">
        <f>IF('THICKNESS INPUT'!J70="","",IF('INFORMATION INPUT'!$B$3="IN",FIXED('THICKNESS INPUT'!J70,2),ROUND('THICKNESS INPUT'!J70*25.4,0)))</f>
        <v/>
      </c>
      <c r="L69" s="93" t="str">
        <f>IF('THICKNESS INPUT'!K70="","",IF('INFORMATION INPUT'!$B$3="IN",FIXED('THICKNESS INPUT'!K70,2),ROUND('THICKNESS INPUT'!K70*25.4,0)))</f>
        <v/>
      </c>
      <c r="M69" s="93" t="str">
        <f>IF('THICKNESS INPUT'!L70="","",IF('INFORMATION INPUT'!$B$3="IN",FIXED('THICKNESS INPUT'!L70,2),ROUND('THICKNESS INPUT'!L70*25.4,0)))</f>
        <v/>
      </c>
      <c r="N69" s="93" t="str">
        <f>IF('THICKNESS INPUT'!M70="","",IF('INFORMATION INPUT'!$B$3="IN",FIXED('THICKNESS INPUT'!M70,2),ROUND('THICKNESS INPUT'!M70*25.4,0)))</f>
        <v/>
      </c>
      <c r="O69" s="93" t="str">
        <f>IF('THICKNESS INPUT'!N70="","",IF('INFORMATION INPUT'!$B$3="IN",FIXED('THICKNESS INPUT'!N70,2),ROUND('THICKNESS INPUT'!N70*25.4,0)))</f>
        <v/>
      </c>
      <c r="P69" s="93" t="str">
        <f>IF('THICKNESS INPUT'!O70="","",IF('INFORMATION INPUT'!$B$3="IN",FIXED('THICKNESS INPUT'!O70,2),ROUND('THICKNESS INPUT'!O70*25.4,0)))</f>
        <v/>
      </c>
      <c r="Q69" s="91" t="str">
        <f>IF(H69="","",IF('INFORMATION INPUT'!$B$3="IN",(FIXED(MROUND(AVERAGE('THICKNESS INPUT'!G70:O70),0.05),2)),MROUND(AVERAGE(H69:P69),1)))</f>
        <v/>
      </c>
      <c r="R69" s="93" t="str">
        <f t="shared" si="14"/>
        <v xml:space="preserve"> </v>
      </c>
      <c r="S69" s="93" t="str">
        <f>IF('THICKNESS INPUT'!P70="","",'THICKNESS INPUT'!P70)</f>
        <v/>
      </c>
      <c r="T69" s="93" t="str">
        <f>IF('THICKNESS INPUT'!Q70="","",IF('INFORMATION INPUT'!$B$3="IN",FIXED(MROUND('THICKNESS INPUT'!Q70,0.05),2),ROUND('THICKNESS INPUT'!Q70*25.4,0)))</f>
        <v/>
      </c>
      <c r="U69" s="93" t="str">
        <f t="shared" si="9"/>
        <v/>
      </c>
      <c r="V69" s="97"/>
      <c r="W69" s="98">
        <f>'INFORMATION INPUT'!$B$4-IF(+'INFORMATION INPUT'!$C$3="METRIC",25.4,1)</f>
        <v>7</v>
      </c>
      <c r="X69" s="98">
        <f t="shared" si="10"/>
        <v>0</v>
      </c>
      <c r="Y69" s="98">
        <f>IF(MAXA($AO69)&gt;'INFORMATION INPUT'!$B$4,IF(($AO69&gt;=(3*'THICKNESS REPORT'!$E$27)+'INFORMATION INPUT'!$B$4),1,0),0)</f>
        <v>0</v>
      </c>
      <c r="Z69" s="98">
        <f t="shared" si="11"/>
        <v>0</v>
      </c>
      <c r="AA69" s="98" t="str">
        <f t="shared" si="15"/>
        <v/>
      </c>
      <c r="AB69" s="83"/>
      <c r="AC69" s="83"/>
      <c r="AD69" s="83"/>
      <c r="AE69" s="83"/>
      <c r="AF69" s="98">
        <f t="shared" si="12"/>
        <v>0</v>
      </c>
      <c r="AG69" s="11"/>
      <c r="AH69" s="17">
        <f t="shared" si="13"/>
        <v>0</v>
      </c>
      <c r="AI69" s="17">
        <f t="shared" si="16"/>
        <v>9</v>
      </c>
      <c r="AJ69" s="17"/>
      <c r="AK69" s="17"/>
      <c r="AL69" s="17"/>
      <c r="AM69" s="17"/>
      <c r="AN69" s="17"/>
      <c r="AO69" s="17" t="str">
        <f t="shared" si="17"/>
        <v/>
      </c>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row>
    <row r="70" spans="1:162" ht="18">
      <c r="A70" s="91" t="str">
        <f>IF('THICKNESS INPUT'!A71="","",'THICKNESS INPUT'!A71)</f>
        <v/>
      </c>
      <c r="B70" s="92" t="str">
        <f>IF('THICKNESS INPUT'!B71="","",'THICKNESS INPUT'!B71)</f>
        <v/>
      </c>
      <c r="C70" s="93" t="str">
        <f>IF($H70="","",IF('INFORMATION INPUT'!$B$3="IN",FIXED('INFORMATION INPUT'!$B$4,2),FIXED('INFORMATION INPUT'!$B$4,0)))</f>
        <v/>
      </c>
      <c r="D70" s="93" t="str">
        <f>IF('THICKNESS INPUT'!C71="","",'THICKNESS INPUT'!C71)</f>
        <v/>
      </c>
      <c r="E70" s="93" t="str">
        <f>IF('THICKNESS INPUT'!D71="","",'THICKNESS INPUT'!D71)</f>
        <v/>
      </c>
      <c r="F70" s="94" t="str">
        <f>IF('THICKNESS INPUT'!E71="","",'THICKNESS INPUT'!E71)</f>
        <v/>
      </c>
      <c r="G70" s="93" t="str">
        <f>IF('THICKNESS INPUT'!F71="","",'THICKNESS INPUT'!F71)</f>
        <v/>
      </c>
      <c r="H70" s="93" t="str">
        <f>IF('THICKNESS INPUT'!G71="","",IF('INFORMATION INPUT'!$B$3="IN",FIXED('THICKNESS INPUT'!G71,2),ROUND('THICKNESS INPUT'!G71*25.4,0)))</f>
        <v/>
      </c>
      <c r="I70" s="93" t="str">
        <f>IF('THICKNESS INPUT'!H71="","",IF('INFORMATION INPUT'!$B$3="IN",FIXED('THICKNESS INPUT'!H71,2),ROUND('THICKNESS INPUT'!H71*25.4,0)))</f>
        <v/>
      </c>
      <c r="J70" s="93" t="str">
        <f>IF('THICKNESS INPUT'!I71="","",IF('INFORMATION INPUT'!$B$3="IN",FIXED('THICKNESS INPUT'!I71,2),ROUND('THICKNESS INPUT'!I71*25.4,0)))</f>
        <v/>
      </c>
      <c r="K70" s="93" t="str">
        <f>IF('THICKNESS INPUT'!J71="","",IF('INFORMATION INPUT'!$B$3="IN",FIXED('THICKNESS INPUT'!J71,2),ROUND('THICKNESS INPUT'!J71*25.4,0)))</f>
        <v/>
      </c>
      <c r="L70" s="93" t="str">
        <f>IF('THICKNESS INPUT'!K71="","",IF('INFORMATION INPUT'!$B$3="IN",FIXED('THICKNESS INPUT'!K71,2),ROUND('THICKNESS INPUT'!K71*25.4,0)))</f>
        <v/>
      </c>
      <c r="M70" s="93" t="str">
        <f>IF('THICKNESS INPUT'!L71="","",IF('INFORMATION INPUT'!$B$3="IN",FIXED('THICKNESS INPUT'!L71,2),ROUND('THICKNESS INPUT'!L71*25.4,0)))</f>
        <v/>
      </c>
      <c r="N70" s="93" t="str">
        <f>IF('THICKNESS INPUT'!M71="","",IF('INFORMATION INPUT'!$B$3="IN",FIXED('THICKNESS INPUT'!M71,2),ROUND('THICKNESS INPUT'!M71*25.4,0)))</f>
        <v/>
      </c>
      <c r="O70" s="93" t="str">
        <f>IF('THICKNESS INPUT'!N71="","",IF('INFORMATION INPUT'!$B$3="IN",FIXED('THICKNESS INPUT'!N71,2),ROUND('THICKNESS INPUT'!N71*25.4,0)))</f>
        <v/>
      </c>
      <c r="P70" s="93" t="str">
        <f>IF('THICKNESS INPUT'!O71="","",IF('INFORMATION INPUT'!$B$3="IN",FIXED('THICKNESS INPUT'!O71,2),ROUND('THICKNESS INPUT'!O71*25.4,0)))</f>
        <v/>
      </c>
      <c r="Q70" s="91" t="str">
        <f>IF(H70="","",IF('INFORMATION INPUT'!$B$3="IN",(FIXED(MROUND(AVERAGE('THICKNESS INPUT'!G71:O71),0.05),2)),MROUND(AVERAGE(H70:P70),1)))</f>
        <v/>
      </c>
      <c r="R70" s="93" t="str">
        <f t="shared" si="14"/>
        <v xml:space="preserve"> </v>
      </c>
      <c r="S70" s="93" t="str">
        <f>IF('THICKNESS INPUT'!P71="","",'THICKNESS INPUT'!P71)</f>
        <v/>
      </c>
      <c r="T70" s="93" t="str">
        <f>IF('THICKNESS INPUT'!Q71="","",IF('INFORMATION INPUT'!$B$3="IN",FIXED(MROUND('THICKNESS INPUT'!Q71,0.05),2),ROUND('THICKNESS INPUT'!Q71*25.4,0)))</f>
        <v/>
      </c>
      <c r="U70" s="93" t="str">
        <f t="shared" si="9"/>
        <v/>
      </c>
      <c r="V70" s="97"/>
      <c r="W70" s="98">
        <f>'INFORMATION INPUT'!$B$4-IF(+'INFORMATION INPUT'!$C$3="METRIC",25.4,1)</f>
        <v>7</v>
      </c>
      <c r="X70" s="98">
        <f t="shared" si="10"/>
        <v>0</v>
      </c>
      <c r="Y70" s="98">
        <f>IF(MAXA($AO70)&gt;'INFORMATION INPUT'!$B$4,IF(($AO70&gt;=(3*'THICKNESS REPORT'!$E$27)+'INFORMATION INPUT'!$B$4),1,0),0)</f>
        <v>0</v>
      </c>
      <c r="Z70" s="98">
        <f t="shared" si="11"/>
        <v>0</v>
      </c>
      <c r="AA70" s="98" t="str">
        <f t="shared" si="15"/>
        <v/>
      </c>
      <c r="AB70" s="83"/>
      <c r="AC70" s="83"/>
      <c r="AD70" s="83"/>
      <c r="AE70" s="83"/>
      <c r="AF70" s="98">
        <f t="shared" si="12"/>
        <v>0</v>
      </c>
      <c r="AG70" s="11"/>
      <c r="AH70" s="17">
        <f t="shared" si="13"/>
        <v>0</v>
      </c>
      <c r="AI70" s="17">
        <f t="shared" si="16"/>
        <v>9</v>
      </c>
      <c r="AJ70" s="17"/>
      <c r="AK70" s="17"/>
      <c r="AL70" s="17"/>
      <c r="AM70" s="17"/>
      <c r="AN70" s="17"/>
      <c r="AO70" s="17" t="str">
        <f t="shared" si="17"/>
        <v/>
      </c>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row>
    <row r="71" spans="1:162" ht="18">
      <c r="A71" s="91" t="str">
        <f>IF('THICKNESS INPUT'!A72="","",'THICKNESS INPUT'!A72)</f>
        <v/>
      </c>
      <c r="B71" s="92" t="str">
        <f>IF('THICKNESS INPUT'!B72="","",'THICKNESS INPUT'!B72)</f>
        <v/>
      </c>
      <c r="C71" s="93" t="str">
        <f>IF($H71="","",IF('INFORMATION INPUT'!$B$3="IN",FIXED('INFORMATION INPUT'!$B$4,2),FIXED('INFORMATION INPUT'!$B$4,0)))</f>
        <v/>
      </c>
      <c r="D71" s="93" t="str">
        <f>IF('THICKNESS INPUT'!C72="","",'THICKNESS INPUT'!C72)</f>
        <v/>
      </c>
      <c r="E71" s="93" t="str">
        <f>IF('THICKNESS INPUT'!D72="","",'THICKNESS INPUT'!D72)</f>
        <v/>
      </c>
      <c r="F71" s="94" t="str">
        <f>IF('THICKNESS INPUT'!E72="","",'THICKNESS INPUT'!E72)</f>
        <v/>
      </c>
      <c r="G71" s="93" t="str">
        <f>IF('THICKNESS INPUT'!F72="","",'THICKNESS INPUT'!F72)</f>
        <v/>
      </c>
      <c r="H71" s="93" t="str">
        <f>IF('THICKNESS INPUT'!G72="","",IF('INFORMATION INPUT'!$B$3="IN",FIXED('THICKNESS INPUT'!G72,2),ROUND('THICKNESS INPUT'!G72*25.4,0)))</f>
        <v/>
      </c>
      <c r="I71" s="93" t="str">
        <f>IF('THICKNESS INPUT'!H72="","",IF('INFORMATION INPUT'!$B$3="IN",FIXED('THICKNESS INPUT'!H72,2),ROUND('THICKNESS INPUT'!H72*25.4,0)))</f>
        <v/>
      </c>
      <c r="J71" s="93" t="str">
        <f>IF('THICKNESS INPUT'!I72="","",IF('INFORMATION INPUT'!$B$3="IN",FIXED('THICKNESS INPUT'!I72,2),ROUND('THICKNESS INPUT'!I72*25.4,0)))</f>
        <v/>
      </c>
      <c r="K71" s="93" t="str">
        <f>IF('THICKNESS INPUT'!J72="","",IF('INFORMATION INPUT'!$B$3="IN",FIXED('THICKNESS INPUT'!J72,2),ROUND('THICKNESS INPUT'!J72*25.4,0)))</f>
        <v/>
      </c>
      <c r="L71" s="93" t="str">
        <f>IF('THICKNESS INPUT'!K72="","",IF('INFORMATION INPUT'!$B$3="IN",FIXED('THICKNESS INPUT'!K72,2),ROUND('THICKNESS INPUT'!K72*25.4,0)))</f>
        <v/>
      </c>
      <c r="M71" s="93" t="str">
        <f>IF('THICKNESS INPUT'!L72="","",IF('INFORMATION INPUT'!$B$3="IN",FIXED('THICKNESS INPUT'!L72,2),ROUND('THICKNESS INPUT'!L72*25.4,0)))</f>
        <v/>
      </c>
      <c r="N71" s="93" t="str">
        <f>IF('THICKNESS INPUT'!M72="","",IF('INFORMATION INPUT'!$B$3="IN",FIXED('THICKNESS INPUT'!M72,2),ROUND('THICKNESS INPUT'!M72*25.4,0)))</f>
        <v/>
      </c>
      <c r="O71" s="93" t="str">
        <f>IF('THICKNESS INPUT'!N72="","",IF('INFORMATION INPUT'!$B$3="IN",FIXED('THICKNESS INPUT'!N72,2),ROUND('THICKNESS INPUT'!N72*25.4,0)))</f>
        <v/>
      </c>
      <c r="P71" s="93" t="str">
        <f>IF('THICKNESS INPUT'!O72="","",IF('INFORMATION INPUT'!$B$3="IN",FIXED('THICKNESS INPUT'!O72,2),ROUND('THICKNESS INPUT'!O72*25.4,0)))</f>
        <v/>
      </c>
      <c r="Q71" s="91" t="str">
        <f>IF(H71="","",IF('INFORMATION INPUT'!$B$3="IN",(FIXED(MROUND(AVERAGE('THICKNESS INPUT'!G72:O72),0.05),2)),MROUND(AVERAGE(H71:P71),1)))</f>
        <v/>
      </c>
      <c r="R71" s="93" t="str">
        <f t="shared" si="14"/>
        <v xml:space="preserve"> </v>
      </c>
      <c r="S71" s="93" t="str">
        <f>IF('THICKNESS INPUT'!P72="","",'THICKNESS INPUT'!P72)</f>
        <v/>
      </c>
      <c r="T71" s="93" t="str">
        <f>IF('THICKNESS INPUT'!Q72="","",IF('INFORMATION INPUT'!$B$3="IN",FIXED(MROUND('THICKNESS INPUT'!Q72,0.05),2),ROUND('THICKNESS INPUT'!Q72*25.4,0)))</f>
        <v/>
      </c>
      <c r="U71" s="93" t="str">
        <f t="shared" si="9"/>
        <v/>
      </c>
      <c r="V71" s="97"/>
      <c r="W71" s="98">
        <f>'INFORMATION INPUT'!$B$4-IF(+'INFORMATION INPUT'!$C$3="METRIC",25.4,1)</f>
        <v>7</v>
      </c>
      <c r="X71" s="98">
        <f t="shared" si="10"/>
        <v>0</v>
      </c>
      <c r="Y71" s="98">
        <f>IF(MAXA($AO71)&gt;'INFORMATION INPUT'!$B$4,IF(($AO71&gt;=(3*'THICKNESS REPORT'!$E$27)+'INFORMATION INPUT'!$B$4),1,0),0)</f>
        <v>0</v>
      </c>
      <c r="Z71" s="98">
        <f t="shared" si="11"/>
        <v>0</v>
      </c>
      <c r="AA71" s="98" t="str">
        <f t="shared" si="15"/>
        <v/>
      </c>
      <c r="AB71" s="83"/>
      <c r="AC71" s="83"/>
      <c r="AD71" s="83"/>
      <c r="AE71" s="83"/>
      <c r="AF71" s="98">
        <f t="shared" si="12"/>
        <v>0</v>
      </c>
      <c r="AG71" s="11"/>
      <c r="AH71" s="17">
        <f t="shared" si="13"/>
        <v>0</v>
      </c>
      <c r="AI71" s="17">
        <f t="shared" si="16"/>
        <v>9</v>
      </c>
      <c r="AJ71" s="17"/>
      <c r="AK71" s="17"/>
      <c r="AL71" s="17"/>
      <c r="AM71" s="17"/>
      <c r="AN71" s="17"/>
      <c r="AO71" s="17" t="str">
        <f t="shared" si="17"/>
        <v/>
      </c>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row>
    <row r="72" spans="1:162" ht="18">
      <c r="A72" s="91" t="str">
        <f>IF('THICKNESS INPUT'!A73="","",'THICKNESS INPUT'!A73)</f>
        <v/>
      </c>
      <c r="B72" s="92" t="str">
        <f>IF('THICKNESS INPUT'!B73="","",'THICKNESS INPUT'!B73)</f>
        <v/>
      </c>
      <c r="C72" s="93" t="str">
        <f>IF($H72="","",IF('INFORMATION INPUT'!$B$3="IN",FIXED('INFORMATION INPUT'!$B$4,2),FIXED('INFORMATION INPUT'!$B$4,0)))</f>
        <v/>
      </c>
      <c r="D72" s="93" t="str">
        <f>IF('THICKNESS INPUT'!C73="","",'THICKNESS INPUT'!C73)</f>
        <v/>
      </c>
      <c r="E72" s="93" t="str">
        <f>IF('THICKNESS INPUT'!D73="","",'THICKNESS INPUT'!D73)</f>
        <v/>
      </c>
      <c r="F72" s="94" t="str">
        <f>IF('THICKNESS INPUT'!E73="","",'THICKNESS INPUT'!E73)</f>
        <v/>
      </c>
      <c r="G72" s="93" t="str">
        <f>IF('THICKNESS INPUT'!F73="","",'THICKNESS INPUT'!F73)</f>
        <v/>
      </c>
      <c r="H72" s="93" t="str">
        <f>IF('THICKNESS INPUT'!G73="","",IF('INFORMATION INPUT'!$B$3="IN",FIXED('THICKNESS INPUT'!G73,2),ROUND('THICKNESS INPUT'!G73*25.4,0)))</f>
        <v/>
      </c>
      <c r="I72" s="93" t="str">
        <f>IF('THICKNESS INPUT'!H73="","",IF('INFORMATION INPUT'!$B$3="IN",FIXED('THICKNESS INPUT'!H73,2),ROUND('THICKNESS INPUT'!H73*25.4,0)))</f>
        <v/>
      </c>
      <c r="J72" s="93" t="str">
        <f>IF('THICKNESS INPUT'!I73="","",IF('INFORMATION INPUT'!$B$3="IN",FIXED('THICKNESS INPUT'!I73,2),ROUND('THICKNESS INPUT'!I73*25.4,0)))</f>
        <v/>
      </c>
      <c r="K72" s="93" t="str">
        <f>IF('THICKNESS INPUT'!J73="","",IF('INFORMATION INPUT'!$B$3="IN",FIXED('THICKNESS INPUT'!J73,2),ROUND('THICKNESS INPUT'!J73*25.4,0)))</f>
        <v/>
      </c>
      <c r="L72" s="93" t="str">
        <f>IF('THICKNESS INPUT'!K73="","",IF('INFORMATION INPUT'!$B$3="IN",FIXED('THICKNESS INPUT'!K73,2),ROUND('THICKNESS INPUT'!K73*25.4,0)))</f>
        <v/>
      </c>
      <c r="M72" s="93" t="str">
        <f>IF('THICKNESS INPUT'!L73="","",IF('INFORMATION INPUT'!$B$3="IN",FIXED('THICKNESS INPUT'!L73,2),ROUND('THICKNESS INPUT'!L73*25.4,0)))</f>
        <v/>
      </c>
      <c r="N72" s="93" t="str">
        <f>IF('THICKNESS INPUT'!M73="","",IF('INFORMATION INPUT'!$B$3="IN",FIXED('THICKNESS INPUT'!M73,2),ROUND('THICKNESS INPUT'!M73*25.4,0)))</f>
        <v/>
      </c>
      <c r="O72" s="93" t="str">
        <f>IF('THICKNESS INPUT'!N73="","",IF('INFORMATION INPUT'!$B$3="IN",FIXED('THICKNESS INPUT'!N73,2),ROUND('THICKNESS INPUT'!N73*25.4,0)))</f>
        <v/>
      </c>
      <c r="P72" s="93" t="str">
        <f>IF('THICKNESS INPUT'!O73="","",IF('INFORMATION INPUT'!$B$3="IN",FIXED('THICKNESS INPUT'!O73,2),ROUND('THICKNESS INPUT'!O73*25.4,0)))</f>
        <v/>
      </c>
      <c r="Q72" s="91" t="str">
        <f>IF(H72="","",IF('INFORMATION INPUT'!$B$3="IN",(FIXED(MROUND(AVERAGE('THICKNESS INPUT'!G73:O73),0.05),2)),MROUND(AVERAGE(H72:P72),1)))</f>
        <v/>
      </c>
      <c r="R72" s="93" t="str">
        <f t="shared" si="14"/>
        <v xml:space="preserve"> </v>
      </c>
      <c r="S72" s="93" t="str">
        <f>IF('THICKNESS INPUT'!P73="","",'THICKNESS INPUT'!P73)</f>
        <v/>
      </c>
      <c r="T72" s="93" t="str">
        <f>IF('THICKNESS INPUT'!Q73="","",IF('INFORMATION INPUT'!$B$3="IN",FIXED(MROUND('THICKNESS INPUT'!Q73,0.05),2),ROUND('THICKNESS INPUT'!Q73*25.4,0)))</f>
        <v/>
      </c>
      <c r="U72" s="93" t="str">
        <f t="shared" si="9"/>
        <v/>
      </c>
      <c r="V72" s="97"/>
      <c r="W72" s="98">
        <f>'INFORMATION INPUT'!$B$4-IF(+'INFORMATION INPUT'!$C$3="METRIC",25.4,1)</f>
        <v>7</v>
      </c>
      <c r="X72" s="98">
        <f t="shared" si="10"/>
        <v>0</v>
      </c>
      <c r="Y72" s="98">
        <f>IF(MAXA($AO72)&gt;'INFORMATION INPUT'!$B$4,IF(($AO72&gt;=(3*'THICKNESS REPORT'!$E$27)+'INFORMATION INPUT'!$B$4),1,0),0)</f>
        <v>0</v>
      </c>
      <c r="Z72" s="98">
        <f t="shared" si="11"/>
        <v>0</v>
      </c>
      <c r="AA72" s="98" t="str">
        <f t="shared" si="15"/>
        <v/>
      </c>
      <c r="AB72" s="83"/>
      <c r="AC72" s="83"/>
      <c r="AD72" s="83"/>
      <c r="AE72" s="83"/>
      <c r="AF72" s="98">
        <f t="shared" si="12"/>
        <v>0</v>
      </c>
      <c r="AG72" s="11"/>
      <c r="AH72" s="17">
        <f t="shared" si="13"/>
        <v>0</v>
      </c>
      <c r="AI72" s="17">
        <f t="shared" si="16"/>
        <v>9</v>
      </c>
      <c r="AJ72" s="17"/>
      <c r="AK72" s="17"/>
      <c r="AL72" s="17"/>
      <c r="AM72" s="17"/>
      <c r="AN72" s="17"/>
      <c r="AO72" s="17" t="str">
        <f t="shared" si="17"/>
        <v/>
      </c>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row>
    <row r="73" spans="1:162" ht="18">
      <c r="A73" s="91" t="str">
        <f>IF('THICKNESS INPUT'!A74="","",'THICKNESS INPUT'!A74)</f>
        <v/>
      </c>
      <c r="B73" s="92" t="str">
        <f>IF('THICKNESS INPUT'!B74="","",'THICKNESS INPUT'!B74)</f>
        <v/>
      </c>
      <c r="C73" s="93" t="str">
        <f>IF($H73="","",IF('INFORMATION INPUT'!$B$3="IN",FIXED('INFORMATION INPUT'!$B$4,2),FIXED('INFORMATION INPUT'!$B$4,0)))</f>
        <v/>
      </c>
      <c r="D73" s="93" t="str">
        <f>IF('THICKNESS INPUT'!C74="","",'THICKNESS INPUT'!C74)</f>
        <v/>
      </c>
      <c r="E73" s="93" t="str">
        <f>IF('THICKNESS INPUT'!D74="","",'THICKNESS INPUT'!D74)</f>
        <v/>
      </c>
      <c r="F73" s="94" t="str">
        <f>IF('THICKNESS INPUT'!E74="","",'THICKNESS INPUT'!E74)</f>
        <v/>
      </c>
      <c r="G73" s="93" t="str">
        <f>IF('THICKNESS INPUT'!F74="","",'THICKNESS INPUT'!F74)</f>
        <v/>
      </c>
      <c r="H73" s="93" t="str">
        <f>IF('THICKNESS INPUT'!G74="","",IF('INFORMATION INPUT'!$B$3="IN",FIXED('THICKNESS INPUT'!G74,2),ROUND('THICKNESS INPUT'!G74*25.4,0)))</f>
        <v/>
      </c>
      <c r="I73" s="93" t="str">
        <f>IF('THICKNESS INPUT'!H74="","",IF('INFORMATION INPUT'!$B$3="IN",FIXED('THICKNESS INPUT'!H74,2),ROUND('THICKNESS INPUT'!H74*25.4,0)))</f>
        <v/>
      </c>
      <c r="J73" s="93" t="str">
        <f>IF('THICKNESS INPUT'!I74="","",IF('INFORMATION INPUT'!$B$3="IN",FIXED('THICKNESS INPUT'!I74,2),ROUND('THICKNESS INPUT'!I74*25.4,0)))</f>
        <v/>
      </c>
      <c r="K73" s="93" t="str">
        <f>IF('THICKNESS INPUT'!J74="","",IF('INFORMATION INPUT'!$B$3="IN",FIXED('THICKNESS INPUT'!J74,2),ROUND('THICKNESS INPUT'!J74*25.4,0)))</f>
        <v/>
      </c>
      <c r="L73" s="93" t="str">
        <f>IF('THICKNESS INPUT'!K74="","",IF('INFORMATION INPUT'!$B$3="IN",FIXED('THICKNESS INPUT'!K74,2),ROUND('THICKNESS INPUT'!K74*25.4,0)))</f>
        <v/>
      </c>
      <c r="M73" s="93" t="str">
        <f>IF('THICKNESS INPUT'!L74="","",IF('INFORMATION INPUT'!$B$3="IN",FIXED('THICKNESS INPUT'!L74,2),ROUND('THICKNESS INPUT'!L74*25.4,0)))</f>
        <v/>
      </c>
      <c r="N73" s="93" t="str">
        <f>IF('THICKNESS INPUT'!M74="","",IF('INFORMATION INPUT'!$B$3="IN",FIXED('THICKNESS INPUT'!M74,2),ROUND('THICKNESS INPUT'!M74*25.4,0)))</f>
        <v/>
      </c>
      <c r="O73" s="93" t="str">
        <f>IF('THICKNESS INPUT'!N74="","",IF('INFORMATION INPUT'!$B$3="IN",FIXED('THICKNESS INPUT'!N74,2),ROUND('THICKNESS INPUT'!N74*25.4,0)))</f>
        <v/>
      </c>
      <c r="P73" s="93" t="str">
        <f>IF('THICKNESS INPUT'!O74="","",IF('INFORMATION INPUT'!$B$3="IN",FIXED('THICKNESS INPUT'!O74,2),ROUND('THICKNESS INPUT'!O74*25.4,0)))</f>
        <v/>
      </c>
      <c r="Q73" s="91" t="str">
        <f>IF(H73="","",IF('INFORMATION INPUT'!$B$3="IN",(FIXED(MROUND(AVERAGE('THICKNESS INPUT'!G74:O74),0.05),2)),MROUND(AVERAGE(H73:P73),1)))</f>
        <v/>
      </c>
      <c r="R73" s="93" t="str">
        <f t="shared" si="14"/>
        <v xml:space="preserve"> </v>
      </c>
      <c r="S73" s="93" t="str">
        <f>IF('THICKNESS INPUT'!P74="","",'THICKNESS INPUT'!P74)</f>
        <v/>
      </c>
      <c r="T73" s="93" t="str">
        <f>IF('THICKNESS INPUT'!Q74="","",IF('INFORMATION INPUT'!$B$3="IN",FIXED(MROUND('THICKNESS INPUT'!Q74,0.05),2),ROUND('THICKNESS INPUT'!Q74*25.4,0)))</f>
        <v/>
      </c>
      <c r="U73" s="93" t="str">
        <f t="shared" si="9"/>
        <v/>
      </c>
      <c r="V73" s="97"/>
      <c r="W73" s="98">
        <f>'INFORMATION INPUT'!$B$4-IF(+'INFORMATION INPUT'!$C$3="METRIC",25.4,1)</f>
        <v>7</v>
      </c>
      <c r="X73" s="98">
        <f t="shared" si="10"/>
        <v>0</v>
      </c>
      <c r="Y73" s="98">
        <f>IF(MAXA($AO73)&gt;'INFORMATION INPUT'!$B$4,IF(($AO73&gt;=(3*'THICKNESS REPORT'!$E$27)+'INFORMATION INPUT'!$B$4),1,0),0)</f>
        <v>0</v>
      </c>
      <c r="Z73" s="98">
        <f t="shared" si="11"/>
        <v>0</v>
      </c>
      <c r="AA73" s="98" t="str">
        <f t="shared" si="15"/>
        <v/>
      </c>
      <c r="AB73" s="83"/>
      <c r="AC73" s="83"/>
      <c r="AD73" s="83"/>
      <c r="AE73" s="83"/>
      <c r="AF73" s="98">
        <f t="shared" si="12"/>
        <v>0</v>
      </c>
      <c r="AG73" s="11"/>
      <c r="AH73" s="17">
        <f t="shared" si="13"/>
        <v>0</v>
      </c>
      <c r="AI73" s="17">
        <f t="shared" si="16"/>
        <v>9</v>
      </c>
      <c r="AJ73" s="17"/>
      <c r="AK73" s="17"/>
      <c r="AL73" s="17"/>
      <c r="AM73" s="17"/>
      <c r="AN73" s="17"/>
      <c r="AO73" s="17" t="str">
        <f t="shared" si="17"/>
        <v/>
      </c>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row>
    <row r="74" spans="1:162" ht="18">
      <c r="A74" s="91" t="str">
        <f>IF('THICKNESS INPUT'!A75="","",'THICKNESS INPUT'!A75)</f>
        <v/>
      </c>
      <c r="B74" s="92" t="str">
        <f>IF('THICKNESS INPUT'!B75="","",'THICKNESS INPUT'!B75)</f>
        <v/>
      </c>
      <c r="C74" s="93" t="str">
        <f>IF($H74="","",IF('INFORMATION INPUT'!$B$3="IN",FIXED('INFORMATION INPUT'!$B$4,2),FIXED('INFORMATION INPUT'!$B$4,0)))</f>
        <v/>
      </c>
      <c r="D74" s="93" t="str">
        <f>IF('THICKNESS INPUT'!C75="","",'THICKNESS INPUT'!C75)</f>
        <v/>
      </c>
      <c r="E74" s="93" t="str">
        <f>IF('THICKNESS INPUT'!D75="","",'THICKNESS INPUT'!D75)</f>
        <v/>
      </c>
      <c r="F74" s="94" t="str">
        <f>IF('THICKNESS INPUT'!E75="","",'THICKNESS INPUT'!E75)</f>
        <v/>
      </c>
      <c r="G74" s="93" t="str">
        <f>IF('THICKNESS INPUT'!F75="","",'THICKNESS INPUT'!F75)</f>
        <v/>
      </c>
      <c r="H74" s="93" t="str">
        <f>IF('THICKNESS INPUT'!G75="","",IF('INFORMATION INPUT'!$B$3="IN",FIXED('THICKNESS INPUT'!G75,2),ROUND('THICKNESS INPUT'!G75*25.4,0)))</f>
        <v/>
      </c>
      <c r="I74" s="93" t="str">
        <f>IF('THICKNESS INPUT'!H75="","",IF('INFORMATION INPUT'!$B$3="IN",FIXED('THICKNESS INPUT'!H75,2),ROUND('THICKNESS INPUT'!H75*25.4,0)))</f>
        <v/>
      </c>
      <c r="J74" s="93" t="str">
        <f>IF('THICKNESS INPUT'!I75="","",IF('INFORMATION INPUT'!$B$3="IN",FIXED('THICKNESS INPUT'!I75,2),ROUND('THICKNESS INPUT'!I75*25.4,0)))</f>
        <v/>
      </c>
      <c r="K74" s="93" t="str">
        <f>IF('THICKNESS INPUT'!J75="","",IF('INFORMATION INPUT'!$B$3="IN",FIXED('THICKNESS INPUT'!J75,2),ROUND('THICKNESS INPUT'!J75*25.4,0)))</f>
        <v/>
      </c>
      <c r="L74" s="93" t="str">
        <f>IF('THICKNESS INPUT'!K75="","",IF('INFORMATION INPUT'!$B$3="IN",FIXED('THICKNESS INPUT'!K75,2),ROUND('THICKNESS INPUT'!K75*25.4,0)))</f>
        <v/>
      </c>
      <c r="M74" s="93" t="str">
        <f>IF('THICKNESS INPUT'!L75="","",IF('INFORMATION INPUT'!$B$3="IN",FIXED('THICKNESS INPUT'!L75,2),ROUND('THICKNESS INPUT'!L75*25.4,0)))</f>
        <v/>
      </c>
      <c r="N74" s="93" t="str">
        <f>IF('THICKNESS INPUT'!M75="","",IF('INFORMATION INPUT'!$B$3="IN",FIXED('THICKNESS INPUT'!M75,2),ROUND('THICKNESS INPUT'!M75*25.4,0)))</f>
        <v/>
      </c>
      <c r="O74" s="93" t="str">
        <f>IF('THICKNESS INPUT'!N75="","",IF('INFORMATION INPUT'!$B$3="IN",FIXED('THICKNESS INPUT'!N75,2),ROUND('THICKNESS INPUT'!N75*25.4,0)))</f>
        <v/>
      </c>
      <c r="P74" s="93" t="str">
        <f>IF('THICKNESS INPUT'!O75="","",IF('INFORMATION INPUT'!$B$3="IN",FIXED('THICKNESS INPUT'!O75,2),ROUND('THICKNESS INPUT'!O75*25.4,0)))</f>
        <v/>
      </c>
      <c r="Q74" s="91" t="str">
        <f>IF(H74="","",IF('INFORMATION INPUT'!$B$3="IN",(FIXED(MROUND(AVERAGE('THICKNESS INPUT'!G75:O75),0.05),2)),MROUND(AVERAGE(H74:P74),1)))</f>
        <v/>
      </c>
      <c r="R74" s="93" t="str">
        <f t="shared" si="14"/>
        <v xml:space="preserve"> </v>
      </c>
      <c r="S74" s="93" t="str">
        <f>IF('THICKNESS INPUT'!P75="","",'THICKNESS INPUT'!P75)</f>
        <v/>
      </c>
      <c r="T74" s="93" t="str">
        <f>IF('THICKNESS INPUT'!Q75="","",IF('INFORMATION INPUT'!$B$3="IN",FIXED(MROUND('THICKNESS INPUT'!Q75,0.05),2),ROUND('THICKNESS INPUT'!Q75*25.4,0)))</f>
        <v/>
      </c>
      <c r="U74" s="93" t="str">
        <f t="shared" si="9"/>
        <v/>
      </c>
      <c r="V74" s="97"/>
      <c r="W74" s="98">
        <f>'INFORMATION INPUT'!$B$4-IF(+'INFORMATION INPUT'!$C$3="METRIC",25.4,1)</f>
        <v>7</v>
      </c>
      <c r="X74" s="98">
        <f t="shared" si="10"/>
        <v>0</v>
      </c>
      <c r="Y74" s="98">
        <f>IF(MAXA($AO74)&gt;'INFORMATION INPUT'!$B$4,IF(($AO74&gt;=(3*'THICKNESS REPORT'!$E$27)+'INFORMATION INPUT'!$B$4),1,0),0)</f>
        <v>0</v>
      </c>
      <c r="Z74" s="98">
        <f t="shared" si="11"/>
        <v>0</v>
      </c>
      <c r="AA74" s="98" t="str">
        <f t="shared" si="15"/>
        <v/>
      </c>
      <c r="AB74" s="83"/>
      <c r="AC74" s="83"/>
      <c r="AD74" s="83"/>
      <c r="AE74" s="83"/>
      <c r="AF74" s="98">
        <f t="shared" si="12"/>
        <v>0</v>
      </c>
      <c r="AG74" s="11"/>
      <c r="AH74" s="17">
        <f t="shared" si="13"/>
        <v>0</v>
      </c>
      <c r="AI74" s="17">
        <f t="shared" si="16"/>
        <v>9</v>
      </c>
      <c r="AJ74" s="17"/>
      <c r="AK74" s="17"/>
      <c r="AL74" s="17"/>
      <c r="AM74" s="17"/>
      <c r="AN74" s="17"/>
      <c r="AO74" s="17" t="str">
        <f t="shared" si="17"/>
        <v/>
      </c>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row>
    <row r="75" spans="1:162" ht="18">
      <c r="A75" s="91" t="str">
        <f>IF('THICKNESS INPUT'!A76="","",'THICKNESS INPUT'!A76)</f>
        <v/>
      </c>
      <c r="B75" s="92" t="str">
        <f>IF('THICKNESS INPUT'!B76="","",'THICKNESS INPUT'!B76)</f>
        <v/>
      </c>
      <c r="C75" s="93" t="str">
        <f>IF($H75="","",IF('INFORMATION INPUT'!$B$3="IN",FIXED('INFORMATION INPUT'!$B$4,2),FIXED('INFORMATION INPUT'!$B$4,0)))</f>
        <v/>
      </c>
      <c r="D75" s="93" t="str">
        <f>IF('THICKNESS INPUT'!C76="","",'THICKNESS INPUT'!C76)</f>
        <v/>
      </c>
      <c r="E75" s="93" t="str">
        <f>IF('THICKNESS INPUT'!D76="","",'THICKNESS INPUT'!D76)</f>
        <v/>
      </c>
      <c r="F75" s="94" t="str">
        <f>IF('THICKNESS INPUT'!E76="","",'THICKNESS INPUT'!E76)</f>
        <v/>
      </c>
      <c r="G75" s="93" t="str">
        <f>IF('THICKNESS INPUT'!F76="","",'THICKNESS INPUT'!F76)</f>
        <v/>
      </c>
      <c r="H75" s="93" t="str">
        <f>IF('THICKNESS INPUT'!G76="","",IF('INFORMATION INPUT'!$B$3="IN",FIXED('THICKNESS INPUT'!G76,2),ROUND('THICKNESS INPUT'!G76*25.4,0)))</f>
        <v/>
      </c>
      <c r="I75" s="93" t="str">
        <f>IF('THICKNESS INPUT'!H76="","",IF('INFORMATION INPUT'!$B$3="IN",FIXED('THICKNESS INPUT'!H76,2),ROUND('THICKNESS INPUT'!H76*25.4,0)))</f>
        <v/>
      </c>
      <c r="J75" s="93" t="str">
        <f>IF('THICKNESS INPUT'!I76="","",IF('INFORMATION INPUT'!$B$3="IN",FIXED('THICKNESS INPUT'!I76,2),ROUND('THICKNESS INPUT'!I76*25.4,0)))</f>
        <v/>
      </c>
      <c r="K75" s="93" t="str">
        <f>IF('THICKNESS INPUT'!J76="","",IF('INFORMATION INPUT'!$B$3="IN",FIXED('THICKNESS INPUT'!J76,2),ROUND('THICKNESS INPUT'!J76*25.4,0)))</f>
        <v/>
      </c>
      <c r="L75" s="93" t="str">
        <f>IF('THICKNESS INPUT'!K76="","",IF('INFORMATION INPUT'!$B$3="IN",FIXED('THICKNESS INPUT'!K76,2),ROUND('THICKNESS INPUT'!K76*25.4,0)))</f>
        <v/>
      </c>
      <c r="M75" s="93" t="str">
        <f>IF('THICKNESS INPUT'!L76="","",IF('INFORMATION INPUT'!$B$3="IN",FIXED('THICKNESS INPUT'!L76,2),ROUND('THICKNESS INPUT'!L76*25.4,0)))</f>
        <v/>
      </c>
      <c r="N75" s="93" t="str">
        <f>IF('THICKNESS INPUT'!M76="","",IF('INFORMATION INPUT'!$B$3="IN",FIXED('THICKNESS INPUT'!M76,2),ROUND('THICKNESS INPUT'!M76*25.4,0)))</f>
        <v/>
      </c>
      <c r="O75" s="93" t="str">
        <f>IF('THICKNESS INPUT'!N76="","",IF('INFORMATION INPUT'!$B$3="IN",FIXED('THICKNESS INPUT'!N76,2),ROUND('THICKNESS INPUT'!N76*25.4,0)))</f>
        <v/>
      </c>
      <c r="P75" s="93" t="str">
        <f>IF('THICKNESS INPUT'!O76="","",IF('INFORMATION INPUT'!$B$3="IN",FIXED('THICKNESS INPUT'!O76,2),ROUND('THICKNESS INPUT'!O76*25.4,0)))</f>
        <v/>
      </c>
      <c r="Q75" s="91" t="str">
        <f>IF(H75="","",IF('INFORMATION INPUT'!$B$3="IN",(FIXED(MROUND(AVERAGE('THICKNESS INPUT'!G76:O76),0.05),2)),MROUND(AVERAGE(H75:P75),1)))</f>
        <v/>
      </c>
      <c r="R75" s="93" t="str">
        <f t="shared" si="14"/>
        <v xml:space="preserve"> </v>
      </c>
      <c r="S75" s="93" t="str">
        <f>IF('THICKNESS INPUT'!P76="","",'THICKNESS INPUT'!P76)</f>
        <v/>
      </c>
      <c r="T75" s="93" t="str">
        <f>IF('THICKNESS INPUT'!Q76="","",IF('INFORMATION INPUT'!$B$3="IN",FIXED(MROUND('THICKNESS INPUT'!Q76,0.05),2),ROUND('THICKNESS INPUT'!Q76*25.4,0)))</f>
        <v/>
      </c>
      <c r="U75" s="93" t="str">
        <f t="shared" si="9"/>
        <v/>
      </c>
      <c r="V75" s="97"/>
      <c r="W75" s="98">
        <f>'INFORMATION INPUT'!$B$4-IF(+'INFORMATION INPUT'!$C$3="METRIC",25.4,1)</f>
        <v>7</v>
      </c>
      <c r="X75" s="98">
        <f t="shared" si="10"/>
        <v>0</v>
      </c>
      <c r="Y75" s="98">
        <f>IF(MAXA($AO75)&gt;'INFORMATION INPUT'!$B$4,IF(($AO75&gt;=(3*'THICKNESS REPORT'!$E$27)+'INFORMATION INPUT'!$B$4),1,0),0)</f>
        <v>0</v>
      </c>
      <c r="Z75" s="98">
        <f t="shared" si="11"/>
        <v>0</v>
      </c>
      <c r="AA75" s="98" t="str">
        <f t="shared" si="15"/>
        <v/>
      </c>
      <c r="AB75" s="83"/>
      <c r="AC75" s="83"/>
      <c r="AD75" s="83"/>
      <c r="AE75" s="83"/>
      <c r="AF75" s="98">
        <f t="shared" si="12"/>
        <v>0</v>
      </c>
      <c r="AG75" s="11"/>
      <c r="AH75" s="17">
        <f t="shared" si="13"/>
        <v>0</v>
      </c>
      <c r="AI75" s="17">
        <f t="shared" si="16"/>
        <v>9</v>
      </c>
      <c r="AJ75" s="17"/>
      <c r="AK75" s="17"/>
      <c r="AL75" s="17"/>
      <c r="AM75" s="17"/>
      <c r="AN75" s="17"/>
      <c r="AO75" s="17" t="str">
        <f t="shared" si="17"/>
        <v/>
      </c>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row>
    <row r="76" spans="1:162" ht="18">
      <c r="A76" s="91" t="str">
        <f>IF('THICKNESS INPUT'!A77="","",'THICKNESS INPUT'!A77)</f>
        <v/>
      </c>
      <c r="B76" s="92" t="str">
        <f>IF('THICKNESS INPUT'!B77="","",'THICKNESS INPUT'!B77)</f>
        <v/>
      </c>
      <c r="C76" s="93" t="str">
        <f>IF($H76="","",IF('INFORMATION INPUT'!$B$3="IN",FIXED('INFORMATION INPUT'!$B$4,2),FIXED('INFORMATION INPUT'!$B$4,0)))</f>
        <v/>
      </c>
      <c r="D76" s="93" t="str">
        <f>IF('THICKNESS INPUT'!C77="","",'THICKNESS INPUT'!C77)</f>
        <v/>
      </c>
      <c r="E76" s="93" t="str">
        <f>IF('THICKNESS INPUT'!D77="","",'THICKNESS INPUT'!D77)</f>
        <v/>
      </c>
      <c r="F76" s="94" t="str">
        <f>IF('THICKNESS INPUT'!E77="","",'THICKNESS INPUT'!E77)</f>
        <v/>
      </c>
      <c r="G76" s="93" t="str">
        <f>IF('THICKNESS INPUT'!F77="","",'THICKNESS INPUT'!F77)</f>
        <v/>
      </c>
      <c r="H76" s="93" t="str">
        <f>IF('THICKNESS INPUT'!G77="","",IF('INFORMATION INPUT'!$B$3="IN",FIXED('THICKNESS INPUT'!G77,2),ROUND('THICKNESS INPUT'!G77*25.4,0)))</f>
        <v/>
      </c>
      <c r="I76" s="93" t="str">
        <f>IF('THICKNESS INPUT'!H77="","",IF('INFORMATION INPUT'!$B$3="IN",FIXED('THICKNESS INPUT'!H77,2),ROUND('THICKNESS INPUT'!H77*25.4,0)))</f>
        <v/>
      </c>
      <c r="J76" s="93" t="str">
        <f>IF('THICKNESS INPUT'!I77="","",IF('INFORMATION INPUT'!$B$3="IN",FIXED('THICKNESS INPUT'!I77,2),ROUND('THICKNESS INPUT'!I77*25.4,0)))</f>
        <v/>
      </c>
      <c r="K76" s="93" t="str">
        <f>IF('THICKNESS INPUT'!J77="","",IF('INFORMATION INPUT'!$B$3="IN",FIXED('THICKNESS INPUT'!J77,2),ROUND('THICKNESS INPUT'!J77*25.4,0)))</f>
        <v/>
      </c>
      <c r="L76" s="93" t="str">
        <f>IF('THICKNESS INPUT'!K77="","",IF('INFORMATION INPUT'!$B$3="IN",FIXED('THICKNESS INPUT'!K77,2),ROUND('THICKNESS INPUT'!K77*25.4,0)))</f>
        <v/>
      </c>
      <c r="M76" s="93" t="str">
        <f>IF('THICKNESS INPUT'!L77="","",IF('INFORMATION INPUT'!$B$3="IN",FIXED('THICKNESS INPUT'!L77,2),ROUND('THICKNESS INPUT'!L77*25.4,0)))</f>
        <v/>
      </c>
      <c r="N76" s="93" t="str">
        <f>IF('THICKNESS INPUT'!M77="","",IF('INFORMATION INPUT'!$B$3="IN",FIXED('THICKNESS INPUT'!M77,2),ROUND('THICKNESS INPUT'!M77*25.4,0)))</f>
        <v/>
      </c>
      <c r="O76" s="93" t="str">
        <f>IF('THICKNESS INPUT'!N77="","",IF('INFORMATION INPUT'!$B$3="IN",FIXED('THICKNESS INPUT'!N77,2),ROUND('THICKNESS INPUT'!N77*25.4,0)))</f>
        <v/>
      </c>
      <c r="P76" s="93" t="str">
        <f>IF('THICKNESS INPUT'!O77="","",IF('INFORMATION INPUT'!$B$3="IN",FIXED('THICKNESS INPUT'!O77,2),ROUND('THICKNESS INPUT'!O77*25.4,0)))</f>
        <v/>
      </c>
      <c r="Q76" s="91" t="str">
        <f>IF(H76="","",IF('INFORMATION INPUT'!$B$3="IN",(FIXED(MROUND(AVERAGE('THICKNESS INPUT'!G77:O77),0.05),2)),MROUND(AVERAGE(H76:P76),1)))</f>
        <v/>
      </c>
      <c r="R76" s="93" t="str">
        <f t="shared" si="14"/>
        <v xml:space="preserve"> </v>
      </c>
      <c r="S76" s="93" t="str">
        <f>IF('THICKNESS INPUT'!P77="","",'THICKNESS INPUT'!P77)</f>
        <v/>
      </c>
      <c r="T76" s="93" t="str">
        <f>IF('THICKNESS INPUT'!Q77="","",IF('INFORMATION INPUT'!$B$3="IN",FIXED(MROUND('THICKNESS INPUT'!Q77,0.05),2),ROUND('THICKNESS INPUT'!Q77*25.4,0)))</f>
        <v/>
      </c>
      <c r="U76" s="93" t="str">
        <f t="shared" si="9"/>
        <v/>
      </c>
      <c r="V76" s="97"/>
      <c r="W76" s="98">
        <f>'INFORMATION INPUT'!$B$4-IF(+'INFORMATION INPUT'!$C$3="METRIC",25.4,1)</f>
        <v>7</v>
      </c>
      <c r="X76" s="98">
        <f t="shared" si="10"/>
        <v>0</v>
      </c>
      <c r="Y76" s="98">
        <f>IF(MAXA($AO76)&gt;'INFORMATION INPUT'!$B$4,IF(($AO76&gt;=(3*'THICKNESS REPORT'!$E$27)+'INFORMATION INPUT'!$B$4),1,0),0)</f>
        <v>0</v>
      </c>
      <c r="Z76" s="98">
        <f t="shared" si="11"/>
        <v>0</v>
      </c>
      <c r="AA76" s="98" t="str">
        <f t="shared" si="15"/>
        <v/>
      </c>
      <c r="AB76" s="83"/>
      <c r="AC76" s="83"/>
      <c r="AD76" s="83"/>
      <c r="AE76" s="83"/>
      <c r="AF76" s="98">
        <f t="shared" si="12"/>
        <v>0</v>
      </c>
      <c r="AG76" s="11"/>
      <c r="AH76" s="17">
        <f t="shared" si="13"/>
        <v>0</v>
      </c>
      <c r="AI76" s="17">
        <f t="shared" si="16"/>
        <v>9</v>
      </c>
      <c r="AJ76" s="17"/>
      <c r="AK76" s="17"/>
      <c r="AL76" s="17"/>
      <c r="AM76" s="17"/>
      <c r="AN76" s="17"/>
      <c r="AO76" s="17" t="str">
        <f t="shared" si="17"/>
        <v/>
      </c>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row>
    <row r="77" spans="1:162" ht="18">
      <c r="A77" s="91" t="str">
        <f>IF('THICKNESS INPUT'!A78="","",'THICKNESS INPUT'!A78)</f>
        <v/>
      </c>
      <c r="B77" s="92" t="str">
        <f>IF('THICKNESS INPUT'!B78="","",'THICKNESS INPUT'!B78)</f>
        <v/>
      </c>
      <c r="C77" s="93" t="str">
        <f>IF($H77="","",IF('INFORMATION INPUT'!$B$3="IN",FIXED('INFORMATION INPUT'!$B$4,2),FIXED('INFORMATION INPUT'!$B$4,0)))</f>
        <v/>
      </c>
      <c r="D77" s="93" t="str">
        <f>IF('THICKNESS INPUT'!C78="","",'THICKNESS INPUT'!C78)</f>
        <v/>
      </c>
      <c r="E77" s="93" t="str">
        <f>IF('THICKNESS INPUT'!D78="","",'THICKNESS INPUT'!D78)</f>
        <v/>
      </c>
      <c r="F77" s="94" t="str">
        <f>IF('THICKNESS INPUT'!E78="","",'THICKNESS INPUT'!E78)</f>
        <v/>
      </c>
      <c r="G77" s="93" t="str">
        <f>IF('THICKNESS INPUT'!F78="","",'THICKNESS INPUT'!F78)</f>
        <v/>
      </c>
      <c r="H77" s="93" t="str">
        <f>IF('THICKNESS INPUT'!G78="","",IF('INFORMATION INPUT'!$B$3="IN",FIXED('THICKNESS INPUT'!G78,2),ROUND('THICKNESS INPUT'!G78*25.4,0)))</f>
        <v/>
      </c>
      <c r="I77" s="93" t="str">
        <f>IF('THICKNESS INPUT'!H78="","",IF('INFORMATION INPUT'!$B$3="IN",FIXED('THICKNESS INPUT'!H78,2),ROUND('THICKNESS INPUT'!H78*25.4,0)))</f>
        <v/>
      </c>
      <c r="J77" s="93" t="str">
        <f>IF('THICKNESS INPUT'!I78="","",IF('INFORMATION INPUT'!$B$3="IN",FIXED('THICKNESS INPUT'!I78,2),ROUND('THICKNESS INPUT'!I78*25.4,0)))</f>
        <v/>
      </c>
      <c r="K77" s="93" t="str">
        <f>IF('THICKNESS INPUT'!J78="","",IF('INFORMATION INPUT'!$B$3="IN",FIXED('THICKNESS INPUT'!J78,2),ROUND('THICKNESS INPUT'!J78*25.4,0)))</f>
        <v/>
      </c>
      <c r="L77" s="93" t="str">
        <f>IF('THICKNESS INPUT'!K78="","",IF('INFORMATION INPUT'!$B$3="IN",FIXED('THICKNESS INPUT'!K78,2),ROUND('THICKNESS INPUT'!K78*25.4,0)))</f>
        <v/>
      </c>
      <c r="M77" s="93" t="str">
        <f>IF('THICKNESS INPUT'!L78="","",IF('INFORMATION INPUT'!$B$3="IN",FIXED('THICKNESS INPUT'!L78,2),ROUND('THICKNESS INPUT'!L78*25.4,0)))</f>
        <v/>
      </c>
      <c r="N77" s="93" t="str">
        <f>IF('THICKNESS INPUT'!M78="","",IF('INFORMATION INPUT'!$B$3="IN",FIXED('THICKNESS INPUT'!M78,2),ROUND('THICKNESS INPUT'!M78*25.4,0)))</f>
        <v/>
      </c>
      <c r="O77" s="93" t="str">
        <f>IF('THICKNESS INPUT'!N78="","",IF('INFORMATION INPUT'!$B$3="IN",FIXED('THICKNESS INPUT'!N78,2),ROUND('THICKNESS INPUT'!N78*25.4,0)))</f>
        <v/>
      </c>
      <c r="P77" s="93" t="str">
        <f>IF('THICKNESS INPUT'!O78="","",IF('INFORMATION INPUT'!$B$3="IN",FIXED('THICKNESS INPUT'!O78,2),ROUND('THICKNESS INPUT'!O78*25.4,0)))</f>
        <v/>
      </c>
      <c r="Q77" s="91" t="str">
        <f>IF(H77="","",IF('INFORMATION INPUT'!$B$3="IN",(FIXED(MROUND(AVERAGE('THICKNESS INPUT'!G78:O78),0.05),2)),MROUND(AVERAGE(H77:P77),1)))</f>
        <v/>
      </c>
      <c r="R77" s="93" t="str">
        <f t="shared" si="14"/>
        <v xml:space="preserve"> </v>
      </c>
      <c r="S77" s="93" t="str">
        <f>IF('THICKNESS INPUT'!P78="","",'THICKNESS INPUT'!P78)</f>
        <v/>
      </c>
      <c r="T77" s="93" t="str">
        <f>IF('THICKNESS INPUT'!Q78="","",IF('INFORMATION INPUT'!$B$3="IN",FIXED(MROUND('THICKNESS INPUT'!Q78,0.05),2),ROUND('THICKNESS INPUT'!Q78*25.4,0)))</f>
        <v/>
      </c>
      <c r="U77" s="93" t="str">
        <f t="shared" si="9"/>
        <v/>
      </c>
      <c r="V77" s="97"/>
      <c r="W77" s="98">
        <f>'INFORMATION INPUT'!$B$4-IF(+'INFORMATION INPUT'!$C$3="METRIC",25.4,1)</f>
        <v>7</v>
      </c>
      <c r="X77" s="98">
        <f t="shared" si="10"/>
        <v>0</v>
      </c>
      <c r="Y77" s="98">
        <f>IF(MAXA($AO77)&gt;'INFORMATION INPUT'!$B$4,IF(($AO77&gt;=(3*'THICKNESS REPORT'!$E$27)+'INFORMATION INPUT'!$B$4),1,0),0)</f>
        <v>0</v>
      </c>
      <c r="Z77" s="98">
        <f t="shared" si="11"/>
        <v>0</v>
      </c>
      <c r="AA77" s="98" t="str">
        <f t="shared" si="15"/>
        <v/>
      </c>
      <c r="AB77" s="83"/>
      <c r="AC77" s="83"/>
      <c r="AD77" s="83"/>
      <c r="AE77" s="83"/>
      <c r="AF77" s="98">
        <f t="shared" si="12"/>
        <v>0</v>
      </c>
      <c r="AG77" s="11"/>
      <c r="AH77" s="17">
        <f t="shared" si="13"/>
        <v>0</v>
      </c>
      <c r="AI77" s="17">
        <f t="shared" si="16"/>
        <v>9</v>
      </c>
      <c r="AJ77" s="17"/>
      <c r="AK77" s="17"/>
      <c r="AL77" s="17"/>
      <c r="AM77" s="17"/>
      <c r="AN77" s="17"/>
      <c r="AO77" s="17" t="str">
        <f t="shared" si="17"/>
        <v/>
      </c>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row>
    <row r="78" spans="1:162" ht="18">
      <c r="A78" s="91" t="str">
        <f>IF('THICKNESS INPUT'!A79="","",'THICKNESS INPUT'!A79)</f>
        <v/>
      </c>
      <c r="B78" s="92" t="str">
        <f>IF('THICKNESS INPUT'!B79="","",'THICKNESS INPUT'!B79)</f>
        <v/>
      </c>
      <c r="C78" s="93" t="str">
        <f>IF($H78="","",IF('INFORMATION INPUT'!$B$3="IN",FIXED('INFORMATION INPUT'!$B$4,2),FIXED('INFORMATION INPUT'!$B$4,0)))</f>
        <v/>
      </c>
      <c r="D78" s="93" t="str">
        <f>IF('THICKNESS INPUT'!C79="","",'THICKNESS INPUT'!C79)</f>
        <v/>
      </c>
      <c r="E78" s="93" t="str">
        <f>IF('THICKNESS INPUT'!D79="","",'THICKNESS INPUT'!D79)</f>
        <v/>
      </c>
      <c r="F78" s="94" t="str">
        <f>IF('THICKNESS INPUT'!E79="","",'THICKNESS INPUT'!E79)</f>
        <v/>
      </c>
      <c r="G78" s="93" t="str">
        <f>IF('THICKNESS INPUT'!F79="","",'THICKNESS INPUT'!F79)</f>
        <v/>
      </c>
      <c r="H78" s="93" t="str">
        <f>IF('THICKNESS INPUT'!G79="","",IF('INFORMATION INPUT'!$B$3="IN",FIXED('THICKNESS INPUT'!G79,2),ROUND('THICKNESS INPUT'!G79*25.4,0)))</f>
        <v/>
      </c>
      <c r="I78" s="93" t="str">
        <f>IF('THICKNESS INPUT'!H79="","",IF('INFORMATION INPUT'!$B$3="IN",FIXED('THICKNESS INPUT'!H79,2),ROUND('THICKNESS INPUT'!H79*25.4,0)))</f>
        <v/>
      </c>
      <c r="J78" s="93" t="str">
        <f>IF('THICKNESS INPUT'!I79="","",IF('INFORMATION INPUT'!$B$3="IN",FIXED('THICKNESS INPUT'!I79,2),ROUND('THICKNESS INPUT'!I79*25.4,0)))</f>
        <v/>
      </c>
      <c r="K78" s="93" t="str">
        <f>IF('THICKNESS INPUT'!J79="","",IF('INFORMATION INPUT'!$B$3="IN",FIXED('THICKNESS INPUT'!J79,2),ROUND('THICKNESS INPUT'!J79*25.4,0)))</f>
        <v/>
      </c>
      <c r="L78" s="93" t="str">
        <f>IF('THICKNESS INPUT'!K79="","",IF('INFORMATION INPUT'!$B$3="IN",FIXED('THICKNESS INPUT'!K79,2),ROUND('THICKNESS INPUT'!K79*25.4,0)))</f>
        <v/>
      </c>
      <c r="M78" s="93" t="str">
        <f>IF('THICKNESS INPUT'!L79="","",IF('INFORMATION INPUT'!$B$3="IN",FIXED('THICKNESS INPUT'!L79,2),ROUND('THICKNESS INPUT'!L79*25.4,0)))</f>
        <v/>
      </c>
      <c r="N78" s="93" t="str">
        <f>IF('THICKNESS INPUT'!M79="","",IF('INFORMATION INPUT'!$B$3="IN",FIXED('THICKNESS INPUT'!M79,2),ROUND('THICKNESS INPUT'!M79*25.4,0)))</f>
        <v/>
      </c>
      <c r="O78" s="93" t="str">
        <f>IF('THICKNESS INPUT'!N79="","",IF('INFORMATION INPUT'!$B$3="IN",FIXED('THICKNESS INPUT'!N79,2),ROUND('THICKNESS INPUT'!N79*25.4,0)))</f>
        <v/>
      </c>
      <c r="P78" s="93" t="str">
        <f>IF('THICKNESS INPUT'!O79="","",IF('INFORMATION INPUT'!$B$3="IN",FIXED('THICKNESS INPUT'!O79,2),ROUND('THICKNESS INPUT'!O79*25.4,0)))</f>
        <v/>
      </c>
      <c r="Q78" s="91" t="str">
        <f>IF(H78="","",IF('INFORMATION INPUT'!$B$3="IN",(FIXED(MROUND(AVERAGE('THICKNESS INPUT'!G79:O79),0.05),2)),MROUND(AVERAGE(H78:P78),1)))</f>
        <v/>
      </c>
      <c r="R78" s="93" t="str">
        <f t="shared" si="14"/>
        <v xml:space="preserve"> </v>
      </c>
      <c r="S78" s="93" t="str">
        <f>IF('THICKNESS INPUT'!P79="","",'THICKNESS INPUT'!P79)</f>
        <v/>
      </c>
      <c r="T78" s="93" t="str">
        <f>IF('THICKNESS INPUT'!Q79="","",IF('INFORMATION INPUT'!$B$3="IN",FIXED(MROUND('THICKNESS INPUT'!Q79,0.05),2),ROUND('THICKNESS INPUT'!Q79*25.4,0)))</f>
        <v/>
      </c>
      <c r="U78" s="93" t="str">
        <f t="shared" si="9"/>
        <v/>
      </c>
      <c r="V78" s="97"/>
      <c r="W78" s="98">
        <f>'INFORMATION INPUT'!$B$4-IF(+'INFORMATION INPUT'!$C$3="METRIC",25.4,1)</f>
        <v>7</v>
      </c>
      <c r="X78" s="98">
        <f t="shared" si="10"/>
        <v>0</v>
      </c>
      <c r="Y78" s="98">
        <f>IF(MAXA($AO78)&gt;'INFORMATION INPUT'!$B$4,IF(($AO78&gt;=(3*'THICKNESS REPORT'!$E$27)+'INFORMATION INPUT'!$B$4),1,0),0)</f>
        <v>0</v>
      </c>
      <c r="Z78" s="98">
        <f t="shared" si="11"/>
        <v>0</v>
      </c>
      <c r="AA78" s="98" t="str">
        <f t="shared" si="15"/>
        <v/>
      </c>
      <c r="AB78" s="83"/>
      <c r="AC78" s="83"/>
      <c r="AD78" s="83"/>
      <c r="AE78" s="83"/>
      <c r="AF78" s="98">
        <f t="shared" si="12"/>
        <v>0</v>
      </c>
      <c r="AG78" s="11"/>
      <c r="AH78" s="17">
        <f t="shared" si="13"/>
        <v>0</v>
      </c>
      <c r="AI78" s="17">
        <f t="shared" si="16"/>
        <v>9</v>
      </c>
      <c r="AJ78" s="17"/>
      <c r="AK78" s="17"/>
      <c r="AL78" s="17"/>
      <c r="AM78" s="17"/>
      <c r="AN78" s="17"/>
      <c r="AO78" s="17" t="str">
        <f t="shared" si="17"/>
        <v/>
      </c>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row>
    <row r="79" spans="1:162" ht="18">
      <c r="A79" s="91" t="str">
        <f>IF('THICKNESS INPUT'!A80="","",'THICKNESS INPUT'!A80)</f>
        <v/>
      </c>
      <c r="B79" s="92" t="str">
        <f>IF('THICKNESS INPUT'!B80="","",'THICKNESS INPUT'!B80)</f>
        <v/>
      </c>
      <c r="C79" s="93" t="str">
        <f>IF($H79="","",IF('INFORMATION INPUT'!$B$3="IN",FIXED('INFORMATION INPUT'!$B$4,2),FIXED('INFORMATION INPUT'!$B$4,0)))</f>
        <v/>
      </c>
      <c r="D79" s="93" t="str">
        <f>IF('THICKNESS INPUT'!C80="","",'THICKNESS INPUT'!C80)</f>
        <v/>
      </c>
      <c r="E79" s="93" t="str">
        <f>IF('THICKNESS INPUT'!D80="","",'THICKNESS INPUT'!D80)</f>
        <v/>
      </c>
      <c r="F79" s="94" t="str">
        <f>IF('THICKNESS INPUT'!E80="","",'THICKNESS INPUT'!E80)</f>
        <v/>
      </c>
      <c r="G79" s="93" t="str">
        <f>IF('THICKNESS INPUT'!F80="","",'THICKNESS INPUT'!F80)</f>
        <v/>
      </c>
      <c r="H79" s="93" t="str">
        <f>IF('THICKNESS INPUT'!G80="","",IF('INFORMATION INPUT'!$B$3="IN",FIXED('THICKNESS INPUT'!G80,2),ROUND('THICKNESS INPUT'!G80*25.4,0)))</f>
        <v/>
      </c>
      <c r="I79" s="93" t="str">
        <f>IF('THICKNESS INPUT'!H80="","",IF('INFORMATION INPUT'!$B$3="IN",FIXED('THICKNESS INPUT'!H80,2),ROUND('THICKNESS INPUT'!H80*25.4,0)))</f>
        <v/>
      </c>
      <c r="J79" s="93" t="str">
        <f>IF('THICKNESS INPUT'!I80="","",IF('INFORMATION INPUT'!$B$3="IN",FIXED('THICKNESS INPUT'!I80,2),ROUND('THICKNESS INPUT'!I80*25.4,0)))</f>
        <v/>
      </c>
      <c r="K79" s="93" t="str">
        <f>IF('THICKNESS INPUT'!J80="","",IF('INFORMATION INPUT'!$B$3="IN",FIXED('THICKNESS INPUT'!J80,2),ROUND('THICKNESS INPUT'!J80*25.4,0)))</f>
        <v/>
      </c>
      <c r="L79" s="93" t="str">
        <f>IF('THICKNESS INPUT'!K80="","",IF('INFORMATION INPUT'!$B$3="IN",FIXED('THICKNESS INPUT'!K80,2),ROUND('THICKNESS INPUT'!K80*25.4,0)))</f>
        <v/>
      </c>
      <c r="M79" s="93" t="str">
        <f>IF('THICKNESS INPUT'!L80="","",IF('INFORMATION INPUT'!$B$3="IN",FIXED('THICKNESS INPUT'!L80,2),ROUND('THICKNESS INPUT'!L80*25.4,0)))</f>
        <v/>
      </c>
      <c r="N79" s="93" t="str">
        <f>IF('THICKNESS INPUT'!M80="","",IF('INFORMATION INPUT'!$B$3="IN",FIXED('THICKNESS INPUT'!M80,2),ROUND('THICKNESS INPUT'!M80*25.4,0)))</f>
        <v/>
      </c>
      <c r="O79" s="93" t="str">
        <f>IF('THICKNESS INPUT'!N80="","",IF('INFORMATION INPUT'!$B$3="IN",FIXED('THICKNESS INPUT'!N80,2),ROUND('THICKNESS INPUT'!N80*25.4,0)))</f>
        <v/>
      </c>
      <c r="P79" s="93" t="str">
        <f>IF('THICKNESS INPUT'!O80="","",IF('INFORMATION INPUT'!$B$3="IN",FIXED('THICKNESS INPUT'!O80,2),ROUND('THICKNESS INPUT'!O80*25.4,0)))</f>
        <v/>
      </c>
      <c r="Q79" s="91" t="str">
        <f>IF(H79="","",IF('INFORMATION INPUT'!$B$3="IN",(FIXED(MROUND(AVERAGE('THICKNESS INPUT'!G80:O80),0.05),2)),MROUND(AVERAGE(H79:P79),1)))</f>
        <v/>
      </c>
      <c r="R79" s="93" t="str">
        <f t="shared" si="14"/>
        <v xml:space="preserve"> </v>
      </c>
      <c r="S79" s="93" t="str">
        <f>IF('THICKNESS INPUT'!P80="","",'THICKNESS INPUT'!P80)</f>
        <v/>
      </c>
      <c r="T79" s="93" t="str">
        <f>IF('THICKNESS INPUT'!Q80="","",IF('INFORMATION INPUT'!$B$3="IN",FIXED(MROUND('THICKNESS INPUT'!Q80,0.05),2),ROUND('THICKNESS INPUT'!Q80*25.4,0)))</f>
        <v/>
      </c>
      <c r="U79" s="93" t="str">
        <f t="shared" si="9"/>
        <v/>
      </c>
      <c r="V79" s="97"/>
      <c r="W79" s="98">
        <f>'INFORMATION INPUT'!$B$4-IF(+'INFORMATION INPUT'!$C$3="METRIC",25.4,1)</f>
        <v>7</v>
      </c>
      <c r="X79" s="98">
        <f t="shared" si="10"/>
        <v>0</v>
      </c>
      <c r="Y79" s="98">
        <f>IF(MAXA($AO79)&gt;'INFORMATION INPUT'!$B$4,IF(($AO79&gt;=(3*'THICKNESS REPORT'!$E$27)+'INFORMATION INPUT'!$B$4),1,0),0)</f>
        <v>0</v>
      </c>
      <c r="Z79" s="98">
        <f t="shared" si="11"/>
        <v>0</v>
      </c>
      <c r="AA79" s="98" t="str">
        <f t="shared" si="15"/>
        <v/>
      </c>
      <c r="AB79" s="83"/>
      <c r="AC79" s="83"/>
      <c r="AD79" s="83"/>
      <c r="AE79" s="83"/>
      <c r="AF79" s="98">
        <f t="shared" si="12"/>
        <v>0</v>
      </c>
      <c r="AG79" s="11"/>
      <c r="AH79" s="17">
        <f t="shared" si="13"/>
        <v>0</v>
      </c>
      <c r="AI79" s="17">
        <f t="shared" si="16"/>
        <v>9</v>
      </c>
      <c r="AJ79" s="17"/>
      <c r="AK79" s="17"/>
      <c r="AL79" s="17"/>
      <c r="AM79" s="17"/>
      <c r="AN79" s="17"/>
      <c r="AO79" s="17" t="str">
        <f t="shared" si="17"/>
        <v/>
      </c>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row>
    <row r="80" spans="1:162" ht="18">
      <c r="A80" s="91" t="str">
        <f>IF('THICKNESS INPUT'!A81="","",'THICKNESS INPUT'!A81)</f>
        <v/>
      </c>
      <c r="B80" s="92" t="str">
        <f>IF('THICKNESS INPUT'!B81="","",'THICKNESS INPUT'!B81)</f>
        <v/>
      </c>
      <c r="C80" s="93" t="str">
        <f>IF($H80="","",IF('INFORMATION INPUT'!$B$3="IN",FIXED('INFORMATION INPUT'!$B$4,2),FIXED('INFORMATION INPUT'!$B$4,0)))</f>
        <v/>
      </c>
      <c r="D80" s="93" t="str">
        <f>IF('THICKNESS INPUT'!C81="","",'THICKNESS INPUT'!C81)</f>
        <v/>
      </c>
      <c r="E80" s="93" t="str">
        <f>IF('THICKNESS INPUT'!D81="","",'THICKNESS INPUT'!D81)</f>
        <v/>
      </c>
      <c r="F80" s="94" t="str">
        <f>IF('THICKNESS INPUT'!E81="","",'THICKNESS INPUT'!E81)</f>
        <v/>
      </c>
      <c r="G80" s="93" t="str">
        <f>IF('THICKNESS INPUT'!F81="","",'THICKNESS INPUT'!F81)</f>
        <v/>
      </c>
      <c r="H80" s="93" t="str">
        <f>IF('THICKNESS INPUT'!G81="","",IF('INFORMATION INPUT'!$B$3="IN",FIXED('THICKNESS INPUT'!G81,2),ROUND('THICKNESS INPUT'!G81*25.4,0)))</f>
        <v/>
      </c>
      <c r="I80" s="93" t="str">
        <f>IF('THICKNESS INPUT'!H81="","",IF('INFORMATION INPUT'!$B$3="IN",FIXED('THICKNESS INPUT'!H81,2),ROUND('THICKNESS INPUT'!H81*25.4,0)))</f>
        <v/>
      </c>
      <c r="J80" s="93" t="str">
        <f>IF('THICKNESS INPUT'!I81="","",IF('INFORMATION INPUT'!$B$3="IN",FIXED('THICKNESS INPUT'!I81,2),ROUND('THICKNESS INPUT'!I81*25.4,0)))</f>
        <v/>
      </c>
      <c r="K80" s="93" t="str">
        <f>IF('THICKNESS INPUT'!J81="","",IF('INFORMATION INPUT'!$B$3="IN",FIXED('THICKNESS INPUT'!J81,2),ROUND('THICKNESS INPUT'!J81*25.4,0)))</f>
        <v/>
      </c>
      <c r="L80" s="93" t="str">
        <f>IF('THICKNESS INPUT'!K81="","",IF('INFORMATION INPUT'!$B$3="IN",FIXED('THICKNESS INPUT'!K81,2),ROUND('THICKNESS INPUT'!K81*25.4,0)))</f>
        <v/>
      </c>
      <c r="M80" s="93" t="str">
        <f>IF('THICKNESS INPUT'!L81="","",IF('INFORMATION INPUT'!$B$3="IN",FIXED('THICKNESS INPUT'!L81,2),ROUND('THICKNESS INPUT'!L81*25.4,0)))</f>
        <v/>
      </c>
      <c r="N80" s="93" t="str">
        <f>IF('THICKNESS INPUT'!M81="","",IF('INFORMATION INPUT'!$B$3="IN",FIXED('THICKNESS INPUT'!M81,2),ROUND('THICKNESS INPUT'!M81*25.4,0)))</f>
        <v/>
      </c>
      <c r="O80" s="93" t="str">
        <f>IF('THICKNESS INPUT'!N81="","",IF('INFORMATION INPUT'!$B$3="IN",FIXED('THICKNESS INPUT'!N81,2),ROUND('THICKNESS INPUT'!N81*25.4,0)))</f>
        <v/>
      </c>
      <c r="P80" s="93" t="str">
        <f>IF('THICKNESS INPUT'!O81="","",IF('INFORMATION INPUT'!$B$3="IN",FIXED('THICKNESS INPUT'!O81,2),ROUND('THICKNESS INPUT'!O81*25.4,0)))</f>
        <v/>
      </c>
      <c r="Q80" s="91" t="str">
        <f>IF(H80="","",IF('INFORMATION INPUT'!$B$3="IN",(FIXED(MROUND(AVERAGE('THICKNESS INPUT'!G81:O81),0.05),2)),MROUND(AVERAGE(H80:P80),1)))</f>
        <v/>
      </c>
      <c r="R80" s="93" t="str">
        <f t="shared" si="14"/>
        <v xml:space="preserve"> </v>
      </c>
      <c r="S80" s="93" t="str">
        <f>IF('THICKNESS INPUT'!P81="","",'THICKNESS INPUT'!P81)</f>
        <v/>
      </c>
      <c r="T80" s="93" t="str">
        <f>IF('THICKNESS INPUT'!Q81="","",IF('INFORMATION INPUT'!$B$3="IN",FIXED(MROUND('THICKNESS INPUT'!Q81,0.05),2),ROUND('THICKNESS INPUT'!Q81*25.4,0)))</f>
        <v/>
      </c>
      <c r="U80" s="93" t="str">
        <f t="shared" si="9"/>
        <v/>
      </c>
      <c r="V80" s="97"/>
      <c r="W80" s="98">
        <f>'INFORMATION INPUT'!$B$4-IF(+'INFORMATION INPUT'!$C$3="METRIC",25.4,1)</f>
        <v>7</v>
      </c>
      <c r="X80" s="98">
        <f t="shared" si="10"/>
        <v>0</v>
      </c>
      <c r="Y80" s="98">
        <f>IF(MAXA($AO80)&gt;'INFORMATION INPUT'!$B$4,IF(($AO80&gt;=(3*'THICKNESS REPORT'!$E$27)+'INFORMATION INPUT'!$B$4),1,0),0)</f>
        <v>0</v>
      </c>
      <c r="Z80" s="98">
        <f t="shared" si="11"/>
        <v>0</v>
      </c>
      <c r="AA80" s="98" t="str">
        <f t="shared" si="15"/>
        <v/>
      </c>
      <c r="AB80" s="83"/>
      <c r="AC80" s="83"/>
      <c r="AD80" s="83"/>
      <c r="AE80" s="83"/>
      <c r="AF80" s="98">
        <f t="shared" si="12"/>
        <v>0</v>
      </c>
      <c r="AG80" s="11"/>
      <c r="AH80" s="17">
        <f t="shared" si="13"/>
        <v>0</v>
      </c>
      <c r="AI80" s="17">
        <f t="shared" si="16"/>
        <v>9</v>
      </c>
      <c r="AJ80" s="17"/>
      <c r="AK80" s="17"/>
      <c r="AL80" s="17"/>
      <c r="AM80" s="17"/>
      <c r="AN80" s="17"/>
      <c r="AO80" s="17" t="str">
        <f t="shared" si="17"/>
        <v/>
      </c>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row>
    <row r="81" spans="1:162" ht="18">
      <c r="A81" s="91" t="str">
        <f>IF('THICKNESS INPUT'!A82="","",'THICKNESS INPUT'!A82)</f>
        <v/>
      </c>
      <c r="B81" s="92" t="str">
        <f>IF('THICKNESS INPUT'!B82="","",'THICKNESS INPUT'!B82)</f>
        <v/>
      </c>
      <c r="C81" s="93" t="str">
        <f>IF($H81="","",IF('INFORMATION INPUT'!$B$3="IN",FIXED('INFORMATION INPUT'!$B$4,2),FIXED('INFORMATION INPUT'!$B$4,0)))</f>
        <v/>
      </c>
      <c r="D81" s="93" t="str">
        <f>IF('THICKNESS INPUT'!C82="","",'THICKNESS INPUT'!C82)</f>
        <v/>
      </c>
      <c r="E81" s="93" t="str">
        <f>IF('THICKNESS INPUT'!D82="","",'THICKNESS INPUT'!D82)</f>
        <v/>
      </c>
      <c r="F81" s="94" t="str">
        <f>IF('THICKNESS INPUT'!E82="","",'THICKNESS INPUT'!E82)</f>
        <v/>
      </c>
      <c r="G81" s="93" t="str">
        <f>IF('THICKNESS INPUT'!F82="","",'THICKNESS INPUT'!F82)</f>
        <v/>
      </c>
      <c r="H81" s="93" t="str">
        <f>IF('THICKNESS INPUT'!G82="","",IF('INFORMATION INPUT'!$B$3="IN",FIXED('THICKNESS INPUT'!G82,2),ROUND('THICKNESS INPUT'!G82*25.4,0)))</f>
        <v/>
      </c>
      <c r="I81" s="93" t="str">
        <f>IF('THICKNESS INPUT'!H82="","",IF('INFORMATION INPUT'!$B$3="IN",FIXED('THICKNESS INPUT'!H82,2),ROUND('THICKNESS INPUT'!H82*25.4,0)))</f>
        <v/>
      </c>
      <c r="J81" s="93" t="str">
        <f>IF('THICKNESS INPUT'!I82="","",IF('INFORMATION INPUT'!$B$3="IN",FIXED('THICKNESS INPUT'!I82,2),ROUND('THICKNESS INPUT'!I82*25.4,0)))</f>
        <v/>
      </c>
      <c r="K81" s="93" t="str">
        <f>IF('THICKNESS INPUT'!J82="","",IF('INFORMATION INPUT'!$B$3="IN",FIXED('THICKNESS INPUT'!J82,2),ROUND('THICKNESS INPUT'!J82*25.4,0)))</f>
        <v/>
      </c>
      <c r="L81" s="93" t="str">
        <f>IF('THICKNESS INPUT'!K82="","",IF('INFORMATION INPUT'!$B$3="IN",FIXED('THICKNESS INPUT'!K82,2),ROUND('THICKNESS INPUT'!K82*25.4,0)))</f>
        <v/>
      </c>
      <c r="M81" s="93" t="str">
        <f>IF('THICKNESS INPUT'!L82="","",IF('INFORMATION INPUT'!$B$3="IN",FIXED('THICKNESS INPUT'!L82,2),ROUND('THICKNESS INPUT'!L82*25.4,0)))</f>
        <v/>
      </c>
      <c r="N81" s="93" t="str">
        <f>IF('THICKNESS INPUT'!M82="","",IF('INFORMATION INPUT'!$B$3="IN",FIXED('THICKNESS INPUT'!M82,2),ROUND('THICKNESS INPUT'!M82*25.4,0)))</f>
        <v/>
      </c>
      <c r="O81" s="93" t="str">
        <f>IF('THICKNESS INPUT'!N82="","",IF('INFORMATION INPUT'!$B$3="IN",FIXED('THICKNESS INPUT'!N82,2),ROUND('THICKNESS INPUT'!N82*25.4,0)))</f>
        <v/>
      </c>
      <c r="P81" s="93" t="str">
        <f>IF('THICKNESS INPUT'!O82="","",IF('INFORMATION INPUT'!$B$3="IN",FIXED('THICKNESS INPUT'!O82,2),ROUND('THICKNESS INPUT'!O82*25.4,0)))</f>
        <v/>
      </c>
      <c r="Q81" s="91" t="str">
        <f>IF(H81="","",IF('INFORMATION INPUT'!$B$3="IN",(FIXED(MROUND(AVERAGE('THICKNESS INPUT'!G82:O82),0.05),2)),MROUND(AVERAGE(H81:P81),1)))</f>
        <v/>
      </c>
      <c r="R81" s="93" t="str">
        <f t="shared" si="14"/>
        <v xml:space="preserve"> </v>
      </c>
      <c r="S81" s="93" t="str">
        <f>IF('THICKNESS INPUT'!P82="","",'THICKNESS INPUT'!P82)</f>
        <v/>
      </c>
      <c r="T81" s="93" t="str">
        <f>IF('THICKNESS INPUT'!Q82="","",IF('INFORMATION INPUT'!$B$3="IN",FIXED(MROUND('THICKNESS INPUT'!Q82,0.05),2),ROUND('THICKNESS INPUT'!Q82*25.4,0)))</f>
        <v/>
      </c>
      <c r="U81" s="93" t="str">
        <f t="shared" si="9"/>
        <v/>
      </c>
      <c r="V81" s="97"/>
      <c r="W81" s="98">
        <f>'INFORMATION INPUT'!$B$4-IF(+'INFORMATION INPUT'!$C$3="METRIC",25.4,1)</f>
        <v>7</v>
      </c>
      <c r="X81" s="98">
        <f t="shared" si="10"/>
        <v>0</v>
      </c>
      <c r="Y81" s="98">
        <f>IF(MAXA($AO81)&gt;'INFORMATION INPUT'!$B$4,IF(($AO81&gt;=(3*'THICKNESS REPORT'!$E$27)+'INFORMATION INPUT'!$B$4),1,0),0)</f>
        <v>0</v>
      </c>
      <c r="Z81" s="98">
        <f t="shared" si="11"/>
        <v>0</v>
      </c>
      <c r="AA81" s="98" t="str">
        <f t="shared" si="15"/>
        <v/>
      </c>
      <c r="AB81" s="83"/>
      <c r="AC81" s="83"/>
      <c r="AD81" s="83"/>
      <c r="AE81" s="83"/>
      <c r="AF81" s="98">
        <f t="shared" si="12"/>
        <v>0</v>
      </c>
      <c r="AG81" s="11"/>
      <c r="AH81" s="17">
        <f t="shared" si="13"/>
        <v>0</v>
      </c>
      <c r="AI81" s="17">
        <f t="shared" si="16"/>
        <v>9</v>
      </c>
      <c r="AJ81" s="17"/>
      <c r="AK81" s="17"/>
      <c r="AL81" s="17"/>
      <c r="AM81" s="17"/>
      <c r="AN81" s="17"/>
      <c r="AO81" s="17" t="str">
        <f t="shared" si="17"/>
        <v/>
      </c>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row>
    <row r="82" spans="1:162" ht="18">
      <c r="A82" s="91" t="str">
        <f>IF('THICKNESS INPUT'!A83="","",'THICKNESS INPUT'!A83)</f>
        <v/>
      </c>
      <c r="B82" s="92" t="str">
        <f>IF('THICKNESS INPUT'!B83="","",'THICKNESS INPUT'!B83)</f>
        <v/>
      </c>
      <c r="C82" s="93" t="str">
        <f>IF($H82="","",IF('INFORMATION INPUT'!$B$3="IN",FIXED('INFORMATION INPUT'!$B$4,2),FIXED('INFORMATION INPUT'!$B$4,0)))</f>
        <v/>
      </c>
      <c r="D82" s="93" t="str">
        <f>IF('THICKNESS INPUT'!C83="","",'THICKNESS INPUT'!C83)</f>
        <v/>
      </c>
      <c r="E82" s="93" t="str">
        <f>IF('THICKNESS INPUT'!D83="","",'THICKNESS INPUT'!D83)</f>
        <v/>
      </c>
      <c r="F82" s="94" t="str">
        <f>IF('THICKNESS INPUT'!E83="","",'THICKNESS INPUT'!E83)</f>
        <v/>
      </c>
      <c r="G82" s="93" t="str">
        <f>IF('THICKNESS INPUT'!F83="","",'THICKNESS INPUT'!F83)</f>
        <v/>
      </c>
      <c r="H82" s="93" t="str">
        <f>IF('THICKNESS INPUT'!G83="","",IF('INFORMATION INPUT'!$B$3="IN",FIXED('THICKNESS INPUT'!G83,2),ROUND('THICKNESS INPUT'!G83*25.4,0)))</f>
        <v/>
      </c>
      <c r="I82" s="93" t="str">
        <f>IF('THICKNESS INPUT'!H83="","",IF('INFORMATION INPUT'!$B$3="IN",FIXED('THICKNESS INPUT'!H83,2),ROUND('THICKNESS INPUT'!H83*25.4,0)))</f>
        <v/>
      </c>
      <c r="J82" s="93" t="str">
        <f>IF('THICKNESS INPUT'!I83="","",IF('INFORMATION INPUT'!$B$3="IN",FIXED('THICKNESS INPUT'!I83,2),ROUND('THICKNESS INPUT'!I83*25.4,0)))</f>
        <v/>
      </c>
      <c r="K82" s="93" t="str">
        <f>IF('THICKNESS INPUT'!J83="","",IF('INFORMATION INPUT'!$B$3="IN",FIXED('THICKNESS INPUT'!J83,2),ROUND('THICKNESS INPUT'!J83*25.4,0)))</f>
        <v/>
      </c>
      <c r="L82" s="93" t="str">
        <f>IF('THICKNESS INPUT'!K83="","",IF('INFORMATION INPUT'!$B$3="IN",FIXED('THICKNESS INPUT'!K83,2),ROUND('THICKNESS INPUT'!K83*25.4,0)))</f>
        <v/>
      </c>
      <c r="M82" s="93" t="str">
        <f>IF('THICKNESS INPUT'!L83="","",IF('INFORMATION INPUT'!$B$3="IN",FIXED('THICKNESS INPUT'!L83,2),ROUND('THICKNESS INPUT'!L83*25.4,0)))</f>
        <v/>
      </c>
      <c r="N82" s="93" t="str">
        <f>IF('THICKNESS INPUT'!M83="","",IF('INFORMATION INPUT'!$B$3="IN",FIXED('THICKNESS INPUT'!M83,2),ROUND('THICKNESS INPUT'!M83*25.4,0)))</f>
        <v/>
      </c>
      <c r="O82" s="93" t="str">
        <f>IF('THICKNESS INPUT'!N83="","",IF('INFORMATION INPUT'!$B$3="IN",FIXED('THICKNESS INPUT'!N83,2),ROUND('THICKNESS INPUT'!N83*25.4,0)))</f>
        <v/>
      </c>
      <c r="P82" s="93" t="str">
        <f>IF('THICKNESS INPUT'!O83="","",IF('INFORMATION INPUT'!$B$3="IN",FIXED('THICKNESS INPUT'!O83,2),ROUND('THICKNESS INPUT'!O83*25.4,0)))</f>
        <v/>
      </c>
      <c r="Q82" s="91" t="str">
        <f>IF(H82="","",IF('INFORMATION INPUT'!$B$3="IN",(FIXED(MROUND(AVERAGE('THICKNESS INPUT'!G83:O83),0.05),2)),MROUND(AVERAGE(H82:P82),1)))</f>
        <v/>
      </c>
      <c r="R82" s="93" t="str">
        <f t="shared" si="14"/>
        <v xml:space="preserve"> </v>
      </c>
      <c r="S82" s="93" t="str">
        <f>IF('THICKNESS INPUT'!P83="","",'THICKNESS INPUT'!P83)</f>
        <v/>
      </c>
      <c r="T82" s="93" t="str">
        <f>IF('THICKNESS INPUT'!Q83="","",IF('INFORMATION INPUT'!$B$3="IN",FIXED(MROUND('THICKNESS INPUT'!Q83,0.05),2),ROUND('THICKNESS INPUT'!Q83*25.4,0)))</f>
        <v/>
      </c>
      <c r="U82" s="93" t="str">
        <f t="shared" si="9"/>
        <v/>
      </c>
      <c r="V82" s="97"/>
      <c r="W82" s="98">
        <f>'INFORMATION INPUT'!$B$4-IF(+'INFORMATION INPUT'!$C$3="METRIC",25.4,1)</f>
        <v>7</v>
      </c>
      <c r="X82" s="98">
        <f t="shared" si="10"/>
        <v>0</v>
      </c>
      <c r="Y82" s="98">
        <f>IF(MAXA($AO82)&gt;'INFORMATION INPUT'!$B$4,IF(($AO82&gt;=(3*'THICKNESS REPORT'!$E$27)+'INFORMATION INPUT'!$B$4),1,0),0)</f>
        <v>0</v>
      </c>
      <c r="Z82" s="98">
        <f t="shared" si="11"/>
        <v>0</v>
      </c>
      <c r="AA82" s="98" t="str">
        <f t="shared" si="15"/>
        <v/>
      </c>
      <c r="AB82" s="83"/>
      <c r="AC82" s="83"/>
      <c r="AD82" s="83"/>
      <c r="AE82" s="83"/>
      <c r="AF82" s="98">
        <f t="shared" si="12"/>
        <v>0</v>
      </c>
      <c r="AG82" s="11"/>
      <c r="AH82" s="17">
        <f t="shared" si="13"/>
        <v>0</v>
      </c>
      <c r="AI82" s="17">
        <f t="shared" si="16"/>
        <v>9</v>
      </c>
      <c r="AJ82" s="17"/>
      <c r="AK82" s="17"/>
      <c r="AL82" s="17"/>
      <c r="AM82" s="17"/>
      <c r="AN82" s="17"/>
      <c r="AO82" s="17" t="str">
        <f t="shared" si="17"/>
        <v/>
      </c>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row>
    <row r="83" spans="1:162" ht="18">
      <c r="A83" s="91" t="str">
        <f>IF('THICKNESS INPUT'!A84="","",'THICKNESS INPUT'!A84)</f>
        <v/>
      </c>
      <c r="B83" s="92" t="str">
        <f>IF('THICKNESS INPUT'!B84="","",'THICKNESS INPUT'!B84)</f>
        <v/>
      </c>
      <c r="C83" s="93" t="str">
        <f>IF($H83="","",IF('INFORMATION INPUT'!$B$3="IN",FIXED('INFORMATION INPUT'!$B$4,2),FIXED('INFORMATION INPUT'!$B$4,0)))</f>
        <v/>
      </c>
      <c r="D83" s="93" t="str">
        <f>IF('THICKNESS INPUT'!C84="","",'THICKNESS INPUT'!C84)</f>
        <v/>
      </c>
      <c r="E83" s="93" t="str">
        <f>IF('THICKNESS INPUT'!D84="","",'THICKNESS INPUT'!D84)</f>
        <v/>
      </c>
      <c r="F83" s="94" t="str">
        <f>IF('THICKNESS INPUT'!E84="","",'THICKNESS INPUT'!E84)</f>
        <v/>
      </c>
      <c r="G83" s="93" t="str">
        <f>IF('THICKNESS INPUT'!F84="","",'THICKNESS INPUT'!F84)</f>
        <v/>
      </c>
      <c r="H83" s="93" t="str">
        <f>IF('THICKNESS INPUT'!G84="","",IF('INFORMATION INPUT'!$B$3="IN",FIXED('THICKNESS INPUT'!G84,2),ROUND('THICKNESS INPUT'!G84*25.4,0)))</f>
        <v/>
      </c>
      <c r="I83" s="93" t="str">
        <f>IF('THICKNESS INPUT'!H84="","",IF('INFORMATION INPUT'!$B$3="IN",FIXED('THICKNESS INPUT'!H84,2),ROUND('THICKNESS INPUT'!H84*25.4,0)))</f>
        <v/>
      </c>
      <c r="J83" s="93" t="str">
        <f>IF('THICKNESS INPUT'!I84="","",IF('INFORMATION INPUT'!$B$3="IN",FIXED('THICKNESS INPUT'!I84,2),ROUND('THICKNESS INPUT'!I84*25.4,0)))</f>
        <v/>
      </c>
      <c r="K83" s="93" t="str">
        <f>IF('THICKNESS INPUT'!J84="","",IF('INFORMATION INPUT'!$B$3="IN",FIXED('THICKNESS INPUT'!J84,2),ROUND('THICKNESS INPUT'!J84*25.4,0)))</f>
        <v/>
      </c>
      <c r="L83" s="93" t="str">
        <f>IF('THICKNESS INPUT'!K84="","",IF('INFORMATION INPUT'!$B$3="IN",FIXED('THICKNESS INPUT'!K84,2),ROUND('THICKNESS INPUT'!K84*25.4,0)))</f>
        <v/>
      </c>
      <c r="M83" s="93" t="str">
        <f>IF('THICKNESS INPUT'!L84="","",IF('INFORMATION INPUT'!$B$3="IN",FIXED('THICKNESS INPUT'!L84,2),ROUND('THICKNESS INPUT'!L84*25.4,0)))</f>
        <v/>
      </c>
      <c r="N83" s="93" t="str">
        <f>IF('THICKNESS INPUT'!M84="","",IF('INFORMATION INPUT'!$B$3="IN",FIXED('THICKNESS INPUT'!M84,2),ROUND('THICKNESS INPUT'!M84*25.4,0)))</f>
        <v/>
      </c>
      <c r="O83" s="93" t="str">
        <f>IF('THICKNESS INPUT'!N84="","",IF('INFORMATION INPUT'!$B$3="IN",FIXED('THICKNESS INPUT'!N84,2),ROUND('THICKNESS INPUT'!N84*25.4,0)))</f>
        <v/>
      </c>
      <c r="P83" s="93" t="str">
        <f>IF('THICKNESS INPUT'!O84="","",IF('INFORMATION INPUT'!$B$3="IN",FIXED('THICKNESS INPUT'!O84,2),ROUND('THICKNESS INPUT'!O84*25.4,0)))</f>
        <v/>
      </c>
      <c r="Q83" s="91" t="str">
        <f>IF(H83="","",IF('INFORMATION INPUT'!$B$3="IN",(FIXED(MROUND(AVERAGE('THICKNESS INPUT'!G84:O84),0.05),2)),MROUND(AVERAGE(H83:P83),1)))</f>
        <v/>
      </c>
      <c r="R83" s="93" t="str">
        <f t="shared" si="14"/>
        <v xml:space="preserve"> </v>
      </c>
      <c r="S83" s="93" t="str">
        <f>IF('THICKNESS INPUT'!P84="","",'THICKNESS INPUT'!P84)</f>
        <v/>
      </c>
      <c r="T83" s="93" t="str">
        <f>IF('THICKNESS INPUT'!Q84="","",IF('INFORMATION INPUT'!$B$3="IN",FIXED(MROUND('THICKNESS INPUT'!Q84,0.05),2),ROUND('THICKNESS INPUT'!Q84*25.4,0)))</f>
        <v/>
      </c>
      <c r="U83" s="93" t="str">
        <f t="shared" si="9"/>
        <v/>
      </c>
      <c r="V83" s="97"/>
      <c r="W83" s="98">
        <f>'INFORMATION INPUT'!$B$4-IF(+'INFORMATION INPUT'!$C$3="METRIC",25.4,1)</f>
        <v>7</v>
      </c>
      <c r="X83" s="98">
        <f t="shared" si="10"/>
        <v>0</v>
      </c>
      <c r="Y83" s="98">
        <f>IF(MAXA($AO83)&gt;'INFORMATION INPUT'!$B$4,IF(($AO83&gt;=(3*'THICKNESS REPORT'!$E$27)+'INFORMATION INPUT'!$B$4),1,0),0)</f>
        <v>0</v>
      </c>
      <c r="Z83" s="98">
        <f t="shared" si="11"/>
        <v>0</v>
      </c>
      <c r="AA83" s="98" t="str">
        <f t="shared" si="15"/>
        <v/>
      </c>
      <c r="AB83" s="83"/>
      <c r="AC83" s="83"/>
      <c r="AD83" s="83"/>
      <c r="AE83" s="83"/>
      <c r="AF83" s="98">
        <f t="shared" si="12"/>
        <v>0</v>
      </c>
      <c r="AG83" s="11"/>
      <c r="AH83" s="17">
        <f t="shared" si="13"/>
        <v>0</v>
      </c>
      <c r="AI83" s="17">
        <f t="shared" si="16"/>
        <v>9</v>
      </c>
      <c r="AJ83" s="17"/>
      <c r="AK83" s="17"/>
      <c r="AL83" s="17"/>
      <c r="AM83" s="17"/>
      <c r="AN83" s="17"/>
      <c r="AO83" s="17" t="str">
        <f t="shared" si="17"/>
        <v/>
      </c>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row>
    <row r="84" spans="1:162" ht="18">
      <c r="A84" s="91" t="str">
        <f>IF('THICKNESS INPUT'!A85="","",'THICKNESS INPUT'!A85)</f>
        <v/>
      </c>
      <c r="B84" s="92" t="str">
        <f>IF('THICKNESS INPUT'!B85="","",'THICKNESS INPUT'!B85)</f>
        <v/>
      </c>
      <c r="C84" s="93" t="str">
        <f>IF($H84="","",IF('INFORMATION INPUT'!$B$3="IN",FIXED('INFORMATION INPUT'!$B$4,2),FIXED('INFORMATION INPUT'!$B$4,0)))</f>
        <v/>
      </c>
      <c r="D84" s="93" t="str">
        <f>IF('THICKNESS INPUT'!C85="","",'THICKNESS INPUT'!C85)</f>
        <v/>
      </c>
      <c r="E84" s="93" t="str">
        <f>IF('THICKNESS INPUT'!D85="","",'THICKNESS INPUT'!D85)</f>
        <v/>
      </c>
      <c r="F84" s="94" t="str">
        <f>IF('THICKNESS INPUT'!E85="","",'THICKNESS INPUT'!E85)</f>
        <v/>
      </c>
      <c r="G84" s="93" t="str">
        <f>IF('THICKNESS INPUT'!F85="","",'THICKNESS INPUT'!F85)</f>
        <v/>
      </c>
      <c r="H84" s="93" t="str">
        <f>IF('THICKNESS INPUT'!G85="","",IF('INFORMATION INPUT'!$B$3="IN",FIXED('THICKNESS INPUT'!G85,2),ROUND('THICKNESS INPUT'!G85*25.4,0)))</f>
        <v/>
      </c>
      <c r="I84" s="93" t="str">
        <f>IF('THICKNESS INPUT'!H85="","",IF('INFORMATION INPUT'!$B$3="IN",FIXED('THICKNESS INPUT'!H85,2),ROUND('THICKNESS INPUT'!H85*25.4,0)))</f>
        <v/>
      </c>
      <c r="J84" s="93" t="str">
        <f>IF('THICKNESS INPUT'!I85="","",IF('INFORMATION INPUT'!$B$3="IN",FIXED('THICKNESS INPUT'!I85,2),ROUND('THICKNESS INPUT'!I85*25.4,0)))</f>
        <v/>
      </c>
      <c r="K84" s="93" t="str">
        <f>IF('THICKNESS INPUT'!J85="","",IF('INFORMATION INPUT'!$B$3="IN",FIXED('THICKNESS INPUT'!J85,2),ROUND('THICKNESS INPUT'!J85*25.4,0)))</f>
        <v/>
      </c>
      <c r="L84" s="93" t="str">
        <f>IF('THICKNESS INPUT'!K85="","",IF('INFORMATION INPUT'!$B$3="IN",FIXED('THICKNESS INPUT'!K85,2),ROUND('THICKNESS INPUT'!K85*25.4,0)))</f>
        <v/>
      </c>
      <c r="M84" s="93" t="str">
        <f>IF('THICKNESS INPUT'!L85="","",IF('INFORMATION INPUT'!$B$3="IN",FIXED('THICKNESS INPUT'!L85,2),ROUND('THICKNESS INPUT'!L85*25.4,0)))</f>
        <v/>
      </c>
      <c r="N84" s="93" t="str">
        <f>IF('THICKNESS INPUT'!M85="","",IF('INFORMATION INPUT'!$B$3="IN",FIXED('THICKNESS INPUT'!M85,2),ROUND('THICKNESS INPUT'!M85*25.4,0)))</f>
        <v/>
      </c>
      <c r="O84" s="93" t="str">
        <f>IF('THICKNESS INPUT'!N85="","",IF('INFORMATION INPUT'!$B$3="IN",FIXED('THICKNESS INPUT'!N85,2),ROUND('THICKNESS INPUT'!N85*25.4,0)))</f>
        <v/>
      </c>
      <c r="P84" s="93" t="str">
        <f>IF('THICKNESS INPUT'!O85="","",IF('INFORMATION INPUT'!$B$3="IN",FIXED('THICKNESS INPUT'!O85,2),ROUND('THICKNESS INPUT'!O85*25.4,0)))</f>
        <v/>
      </c>
      <c r="Q84" s="91" t="str">
        <f>IF(H84="","",IF('INFORMATION INPUT'!$B$3="IN",(FIXED(MROUND(AVERAGE('THICKNESS INPUT'!G85:O85),0.05),2)),MROUND(AVERAGE(H84:P84),1)))</f>
        <v/>
      </c>
      <c r="R84" s="93" t="str">
        <f t="shared" si="14"/>
        <v xml:space="preserve"> </v>
      </c>
      <c r="S84" s="93" t="str">
        <f>IF('THICKNESS INPUT'!P85="","",'THICKNESS INPUT'!P85)</f>
        <v/>
      </c>
      <c r="T84" s="93" t="str">
        <f>IF('THICKNESS INPUT'!Q85="","",IF('INFORMATION INPUT'!$B$3="IN",FIXED(MROUND('THICKNESS INPUT'!Q85,0.05),2),ROUND('THICKNESS INPUT'!Q85*25.4,0)))</f>
        <v/>
      </c>
      <c r="U84" s="93" t="str">
        <f t="shared" si="9"/>
        <v/>
      </c>
      <c r="V84" s="97"/>
      <c r="W84" s="98">
        <f>'INFORMATION INPUT'!$B$4-IF(+'INFORMATION INPUT'!$C$3="METRIC",25.4,1)</f>
        <v>7</v>
      </c>
      <c r="X84" s="98">
        <f t="shared" si="10"/>
        <v>0</v>
      </c>
      <c r="Y84" s="98">
        <f>IF(MAXA($AO84)&gt;'INFORMATION INPUT'!$B$4,IF(($AO84&gt;=(3*'THICKNESS REPORT'!$E$27)+'INFORMATION INPUT'!$B$4),1,0),0)</f>
        <v>0</v>
      </c>
      <c r="Z84" s="98">
        <f t="shared" si="11"/>
        <v>0</v>
      </c>
      <c r="AA84" s="98" t="str">
        <f t="shared" si="15"/>
        <v/>
      </c>
      <c r="AB84" s="83"/>
      <c r="AC84" s="83"/>
      <c r="AD84" s="83"/>
      <c r="AE84" s="83"/>
      <c r="AF84" s="98">
        <f t="shared" si="12"/>
        <v>0</v>
      </c>
      <c r="AG84" s="11"/>
      <c r="AH84" s="17">
        <f t="shared" si="13"/>
        <v>0</v>
      </c>
      <c r="AI84" s="17">
        <f t="shared" si="16"/>
        <v>9</v>
      </c>
      <c r="AJ84" s="17"/>
      <c r="AK84" s="17"/>
      <c r="AL84" s="17"/>
      <c r="AM84" s="17"/>
      <c r="AN84" s="17"/>
      <c r="AO84" s="17" t="str">
        <f t="shared" si="17"/>
        <v/>
      </c>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row>
    <row r="85" spans="1:162" ht="18">
      <c r="A85" s="91" t="str">
        <f>IF('THICKNESS INPUT'!A86="","",'THICKNESS INPUT'!A86)</f>
        <v/>
      </c>
      <c r="B85" s="92" t="str">
        <f>IF('THICKNESS INPUT'!B86="","",'THICKNESS INPUT'!B86)</f>
        <v/>
      </c>
      <c r="C85" s="93" t="str">
        <f>IF($H85="","",IF('INFORMATION INPUT'!$B$3="IN",FIXED('INFORMATION INPUT'!$B$4,2),FIXED('INFORMATION INPUT'!$B$4,0)))</f>
        <v/>
      </c>
      <c r="D85" s="93" t="str">
        <f>IF('THICKNESS INPUT'!C86="","",'THICKNESS INPUT'!C86)</f>
        <v/>
      </c>
      <c r="E85" s="93" t="str">
        <f>IF('THICKNESS INPUT'!D86="","",'THICKNESS INPUT'!D86)</f>
        <v/>
      </c>
      <c r="F85" s="94" t="str">
        <f>IF('THICKNESS INPUT'!E86="","",'THICKNESS INPUT'!E86)</f>
        <v/>
      </c>
      <c r="G85" s="93" t="str">
        <f>IF('THICKNESS INPUT'!F86="","",'THICKNESS INPUT'!F86)</f>
        <v/>
      </c>
      <c r="H85" s="93" t="str">
        <f>IF('THICKNESS INPUT'!G86="","",IF('INFORMATION INPUT'!$B$3="IN",FIXED('THICKNESS INPUT'!G86,2),ROUND('THICKNESS INPUT'!G86*25.4,0)))</f>
        <v/>
      </c>
      <c r="I85" s="93" t="str">
        <f>IF('THICKNESS INPUT'!H86="","",IF('INFORMATION INPUT'!$B$3="IN",FIXED('THICKNESS INPUT'!H86,2),ROUND('THICKNESS INPUT'!H86*25.4,0)))</f>
        <v/>
      </c>
      <c r="J85" s="93" t="str">
        <f>IF('THICKNESS INPUT'!I86="","",IF('INFORMATION INPUT'!$B$3="IN",FIXED('THICKNESS INPUT'!I86,2),ROUND('THICKNESS INPUT'!I86*25.4,0)))</f>
        <v/>
      </c>
      <c r="K85" s="93" t="str">
        <f>IF('THICKNESS INPUT'!J86="","",IF('INFORMATION INPUT'!$B$3="IN",FIXED('THICKNESS INPUT'!J86,2),ROUND('THICKNESS INPUT'!J86*25.4,0)))</f>
        <v/>
      </c>
      <c r="L85" s="93" t="str">
        <f>IF('THICKNESS INPUT'!K86="","",IF('INFORMATION INPUT'!$B$3="IN",FIXED('THICKNESS INPUT'!K86,2),ROUND('THICKNESS INPUT'!K86*25.4,0)))</f>
        <v/>
      </c>
      <c r="M85" s="93" t="str">
        <f>IF('THICKNESS INPUT'!L86="","",IF('INFORMATION INPUT'!$B$3="IN",FIXED('THICKNESS INPUT'!L86,2),ROUND('THICKNESS INPUT'!L86*25.4,0)))</f>
        <v/>
      </c>
      <c r="N85" s="93" t="str">
        <f>IF('THICKNESS INPUT'!M86="","",IF('INFORMATION INPUT'!$B$3="IN",FIXED('THICKNESS INPUT'!M86,2),ROUND('THICKNESS INPUT'!M86*25.4,0)))</f>
        <v/>
      </c>
      <c r="O85" s="93" t="str">
        <f>IF('THICKNESS INPUT'!N86="","",IF('INFORMATION INPUT'!$B$3="IN",FIXED('THICKNESS INPUT'!N86,2),ROUND('THICKNESS INPUT'!N86*25.4,0)))</f>
        <v/>
      </c>
      <c r="P85" s="93" t="str">
        <f>IF('THICKNESS INPUT'!O86="","",IF('INFORMATION INPUT'!$B$3="IN",FIXED('THICKNESS INPUT'!O86,2),ROUND('THICKNESS INPUT'!O86*25.4,0)))</f>
        <v/>
      </c>
      <c r="Q85" s="91" t="str">
        <f>IF(H85="","",IF('INFORMATION INPUT'!$B$3="IN",(FIXED(MROUND(AVERAGE('THICKNESS INPUT'!G86:O86),0.05),2)),MROUND(AVERAGE(H85:P85),1)))</f>
        <v/>
      </c>
      <c r="R85" s="93" t="str">
        <f t="shared" si="14"/>
        <v xml:space="preserve"> </v>
      </c>
      <c r="S85" s="93" t="str">
        <f>IF('THICKNESS INPUT'!P86="","",'THICKNESS INPUT'!P86)</f>
        <v/>
      </c>
      <c r="T85" s="93" t="str">
        <f>IF('THICKNESS INPUT'!Q86="","",IF('INFORMATION INPUT'!$B$3="IN",FIXED(MROUND('THICKNESS INPUT'!Q86,0.05),2),ROUND('THICKNESS INPUT'!Q86*25.4,0)))</f>
        <v/>
      </c>
      <c r="U85" s="93" t="str">
        <f t="shared" si="9"/>
        <v/>
      </c>
      <c r="V85" s="97"/>
      <c r="W85" s="98">
        <f>'INFORMATION INPUT'!$B$4-IF(+'INFORMATION INPUT'!$C$3="METRIC",25.4,1)</f>
        <v>7</v>
      </c>
      <c r="X85" s="98">
        <f t="shared" si="10"/>
        <v>0</v>
      </c>
      <c r="Y85" s="98">
        <f>IF(MAXA($AO85)&gt;'INFORMATION INPUT'!$B$4,IF(($AO85&gt;=(3*'THICKNESS REPORT'!$E$27)+'INFORMATION INPUT'!$B$4),1,0),0)</f>
        <v>0</v>
      </c>
      <c r="Z85" s="98">
        <f t="shared" si="11"/>
        <v>0</v>
      </c>
      <c r="AA85" s="98" t="str">
        <f t="shared" si="15"/>
        <v/>
      </c>
      <c r="AB85" s="83"/>
      <c r="AC85" s="83"/>
      <c r="AD85" s="83"/>
      <c r="AE85" s="83"/>
      <c r="AF85" s="98">
        <f t="shared" si="12"/>
        <v>0</v>
      </c>
      <c r="AG85" s="11"/>
      <c r="AH85" s="17">
        <f t="shared" si="13"/>
        <v>0</v>
      </c>
      <c r="AI85" s="17">
        <f t="shared" si="16"/>
        <v>9</v>
      </c>
      <c r="AJ85" s="17"/>
      <c r="AK85" s="17"/>
      <c r="AL85" s="17"/>
      <c r="AM85" s="17"/>
      <c r="AN85" s="17"/>
      <c r="AO85" s="17" t="str">
        <f t="shared" si="17"/>
        <v/>
      </c>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row>
    <row r="86" spans="1:162" ht="18">
      <c r="A86" s="91" t="str">
        <f>IF('THICKNESS INPUT'!A87="","",'THICKNESS INPUT'!A87)</f>
        <v/>
      </c>
      <c r="B86" s="92" t="str">
        <f>IF('THICKNESS INPUT'!B87="","",'THICKNESS INPUT'!B87)</f>
        <v/>
      </c>
      <c r="C86" s="93" t="str">
        <f>IF($H86="","",IF('INFORMATION INPUT'!$B$3="IN",FIXED('INFORMATION INPUT'!$B$4,2),FIXED('INFORMATION INPUT'!$B$4,0)))</f>
        <v/>
      </c>
      <c r="D86" s="93" t="str">
        <f>IF('THICKNESS INPUT'!C87="","",'THICKNESS INPUT'!C87)</f>
        <v/>
      </c>
      <c r="E86" s="93" t="str">
        <f>IF('THICKNESS INPUT'!D87="","",'THICKNESS INPUT'!D87)</f>
        <v/>
      </c>
      <c r="F86" s="94" t="str">
        <f>IF('THICKNESS INPUT'!E87="","",'THICKNESS INPUT'!E87)</f>
        <v/>
      </c>
      <c r="G86" s="93" t="str">
        <f>IF('THICKNESS INPUT'!F87="","",'THICKNESS INPUT'!F87)</f>
        <v/>
      </c>
      <c r="H86" s="93" t="str">
        <f>IF('THICKNESS INPUT'!G87="","",IF('INFORMATION INPUT'!$B$3="IN",FIXED('THICKNESS INPUT'!G87,2),ROUND('THICKNESS INPUT'!G87*25.4,0)))</f>
        <v/>
      </c>
      <c r="I86" s="93" t="str">
        <f>IF('THICKNESS INPUT'!H87="","",IF('INFORMATION INPUT'!$B$3="IN",FIXED('THICKNESS INPUT'!H87,2),ROUND('THICKNESS INPUT'!H87*25.4,0)))</f>
        <v/>
      </c>
      <c r="J86" s="93" t="str">
        <f>IF('THICKNESS INPUT'!I87="","",IF('INFORMATION INPUT'!$B$3="IN",FIXED('THICKNESS INPUT'!I87,2),ROUND('THICKNESS INPUT'!I87*25.4,0)))</f>
        <v/>
      </c>
      <c r="K86" s="93" t="str">
        <f>IF('THICKNESS INPUT'!J87="","",IF('INFORMATION INPUT'!$B$3="IN",FIXED('THICKNESS INPUT'!J87,2),ROUND('THICKNESS INPUT'!J87*25.4,0)))</f>
        <v/>
      </c>
      <c r="L86" s="93" t="str">
        <f>IF('THICKNESS INPUT'!K87="","",IF('INFORMATION INPUT'!$B$3="IN",FIXED('THICKNESS INPUT'!K87,2),ROUND('THICKNESS INPUT'!K87*25.4,0)))</f>
        <v/>
      </c>
      <c r="M86" s="93" t="str">
        <f>IF('THICKNESS INPUT'!L87="","",IF('INFORMATION INPUT'!$B$3="IN",FIXED('THICKNESS INPUT'!L87,2),ROUND('THICKNESS INPUT'!L87*25.4,0)))</f>
        <v/>
      </c>
      <c r="N86" s="93" t="str">
        <f>IF('THICKNESS INPUT'!M87="","",IF('INFORMATION INPUT'!$B$3="IN",FIXED('THICKNESS INPUT'!M87,2),ROUND('THICKNESS INPUT'!M87*25.4,0)))</f>
        <v/>
      </c>
      <c r="O86" s="93" t="str">
        <f>IF('THICKNESS INPUT'!N87="","",IF('INFORMATION INPUT'!$B$3="IN",FIXED('THICKNESS INPUT'!N87,2),ROUND('THICKNESS INPUT'!N87*25.4,0)))</f>
        <v/>
      </c>
      <c r="P86" s="93" t="str">
        <f>IF('THICKNESS INPUT'!O87="","",IF('INFORMATION INPUT'!$B$3="IN",FIXED('THICKNESS INPUT'!O87,2),ROUND('THICKNESS INPUT'!O87*25.4,0)))</f>
        <v/>
      </c>
      <c r="Q86" s="91" t="str">
        <f>IF(H86="","",IF('INFORMATION INPUT'!$B$3="IN",(FIXED(MROUND(AVERAGE('THICKNESS INPUT'!G87:O87),0.05),2)),MROUND(AVERAGE(H86:P86),1)))</f>
        <v/>
      </c>
      <c r="R86" s="93" t="str">
        <f t="shared" si="14"/>
        <v xml:space="preserve"> </v>
      </c>
      <c r="S86" s="93" t="str">
        <f>IF('THICKNESS INPUT'!P87="","",'THICKNESS INPUT'!P87)</f>
        <v/>
      </c>
      <c r="T86" s="93" t="str">
        <f>IF('THICKNESS INPUT'!Q87="","",IF('INFORMATION INPUT'!$B$3="IN",FIXED(MROUND('THICKNESS INPUT'!Q87,0.05),2),ROUND('THICKNESS INPUT'!Q87*25.4,0)))</f>
        <v/>
      </c>
      <c r="U86" s="93" t="str">
        <f t="shared" si="9"/>
        <v/>
      </c>
      <c r="V86" s="97"/>
      <c r="W86" s="98">
        <f>'INFORMATION INPUT'!$B$4-IF(+'INFORMATION INPUT'!$C$3="METRIC",25.4,1)</f>
        <v>7</v>
      </c>
      <c r="X86" s="98">
        <f t="shared" si="10"/>
        <v>0</v>
      </c>
      <c r="Y86" s="98">
        <f>IF(MAXA($AO86)&gt;'INFORMATION INPUT'!$B$4,IF(($AO86&gt;=(3*'THICKNESS REPORT'!$E$27)+'INFORMATION INPUT'!$B$4),1,0),0)</f>
        <v>0</v>
      </c>
      <c r="Z86" s="98">
        <f t="shared" si="11"/>
        <v>0</v>
      </c>
      <c r="AA86" s="98" t="str">
        <f t="shared" si="15"/>
        <v/>
      </c>
      <c r="AB86" s="83"/>
      <c r="AC86" s="83"/>
      <c r="AD86" s="83"/>
      <c r="AE86" s="83"/>
      <c r="AF86" s="98">
        <f t="shared" si="12"/>
        <v>0</v>
      </c>
      <c r="AG86" s="11"/>
      <c r="AH86" s="17">
        <f t="shared" si="13"/>
        <v>0</v>
      </c>
      <c r="AI86" s="17">
        <f t="shared" si="16"/>
        <v>9</v>
      </c>
      <c r="AJ86" s="17"/>
      <c r="AK86" s="17"/>
      <c r="AL86" s="17"/>
      <c r="AM86" s="17"/>
      <c r="AN86" s="17"/>
      <c r="AO86" s="17" t="str">
        <f t="shared" si="17"/>
        <v/>
      </c>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row>
    <row r="87" spans="1:162" ht="18">
      <c r="A87" s="91" t="str">
        <f>IF('THICKNESS INPUT'!A88="","",'THICKNESS INPUT'!A88)</f>
        <v/>
      </c>
      <c r="B87" s="92" t="str">
        <f>IF('THICKNESS INPUT'!B88="","",'THICKNESS INPUT'!B88)</f>
        <v/>
      </c>
      <c r="C87" s="93" t="str">
        <f>IF($H87="","",IF('INFORMATION INPUT'!$B$3="IN",FIXED('INFORMATION INPUT'!$B$4,2),FIXED('INFORMATION INPUT'!$B$4,0)))</f>
        <v/>
      </c>
      <c r="D87" s="93" t="str">
        <f>IF('THICKNESS INPUT'!C88="","",'THICKNESS INPUT'!C88)</f>
        <v/>
      </c>
      <c r="E87" s="93" t="str">
        <f>IF('THICKNESS INPUT'!D88="","",'THICKNESS INPUT'!D88)</f>
        <v/>
      </c>
      <c r="F87" s="94" t="str">
        <f>IF('THICKNESS INPUT'!E88="","",'THICKNESS INPUT'!E88)</f>
        <v/>
      </c>
      <c r="G87" s="93" t="str">
        <f>IF('THICKNESS INPUT'!F88="","",'THICKNESS INPUT'!F88)</f>
        <v/>
      </c>
      <c r="H87" s="93" t="str">
        <f>IF('THICKNESS INPUT'!G88="","",IF('INFORMATION INPUT'!$B$3="IN",FIXED('THICKNESS INPUT'!G88,2),ROUND('THICKNESS INPUT'!G88*25.4,0)))</f>
        <v/>
      </c>
      <c r="I87" s="93" t="str">
        <f>IF('THICKNESS INPUT'!H88="","",IF('INFORMATION INPUT'!$B$3="IN",FIXED('THICKNESS INPUT'!H88,2),ROUND('THICKNESS INPUT'!H88*25.4,0)))</f>
        <v/>
      </c>
      <c r="J87" s="93" t="str">
        <f>IF('THICKNESS INPUT'!I88="","",IF('INFORMATION INPUT'!$B$3="IN",FIXED('THICKNESS INPUT'!I88,2),ROUND('THICKNESS INPUT'!I88*25.4,0)))</f>
        <v/>
      </c>
      <c r="K87" s="93" t="str">
        <f>IF('THICKNESS INPUT'!J88="","",IF('INFORMATION INPUT'!$B$3="IN",FIXED('THICKNESS INPUT'!J88,2),ROUND('THICKNESS INPUT'!J88*25.4,0)))</f>
        <v/>
      </c>
      <c r="L87" s="93" t="str">
        <f>IF('THICKNESS INPUT'!K88="","",IF('INFORMATION INPUT'!$B$3="IN",FIXED('THICKNESS INPUT'!K88,2),ROUND('THICKNESS INPUT'!K88*25.4,0)))</f>
        <v/>
      </c>
      <c r="M87" s="93" t="str">
        <f>IF('THICKNESS INPUT'!L88="","",IF('INFORMATION INPUT'!$B$3="IN",FIXED('THICKNESS INPUT'!L88,2),ROUND('THICKNESS INPUT'!L88*25.4,0)))</f>
        <v/>
      </c>
      <c r="N87" s="93" t="str">
        <f>IF('THICKNESS INPUT'!M88="","",IF('INFORMATION INPUT'!$B$3="IN",FIXED('THICKNESS INPUT'!M88,2),ROUND('THICKNESS INPUT'!M88*25.4,0)))</f>
        <v/>
      </c>
      <c r="O87" s="93" t="str">
        <f>IF('THICKNESS INPUT'!N88="","",IF('INFORMATION INPUT'!$B$3="IN",FIXED('THICKNESS INPUT'!N88,2),ROUND('THICKNESS INPUT'!N88*25.4,0)))</f>
        <v/>
      </c>
      <c r="P87" s="93" t="str">
        <f>IF('THICKNESS INPUT'!O88="","",IF('INFORMATION INPUT'!$B$3="IN",FIXED('THICKNESS INPUT'!O88,2),ROUND('THICKNESS INPUT'!O88*25.4,0)))</f>
        <v/>
      </c>
      <c r="Q87" s="91" t="str">
        <f>IF(H87="","",IF('INFORMATION INPUT'!$B$3="IN",(FIXED(MROUND(AVERAGE('THICKNESS INPUT'!G88:O88),0.05),2)),MROUND(AVERAGE(H87:P87),1)))</f>
        <v/>
      </c>
      <c r="R87" s="93" t="str">
        <f t="shared" si="14"/>
        <v xml:space="preserve"> </v>
      </c>
      <c r="S87" s="93" t="str">
        <f>IF('THICKNESS INPUT'!P88="","",'THICKNESS INPUT'!P88)</f>
        <v/>
      </c>
      <c r="T87" s="93" t="str">
        <f>IF('THICKNESS INPUT'!Q88="","",IF('INFORMATION INPUT'!$B$3="IN",FIXED(MROUND('THICKNESS INPUT'!Q88,0.05),2),ROUND('THICKNESS INPUT'!Q88*25.4,0)))</f>
        <v/>
      </c>
      <c r="U87" s="93" t="str">
        <f t="shared" si="9"/>
        <v/>
      </c>
      <c r="V87" s="97"/>
      <c r="W87" s="98">
        <f>'INFORMATION INPUT'!$B$4-IF(+'INFORMATION INPUT'!$C$3="METRIC",25.4,1)</f>
        <v>7</v>
      </c>
      <c r="X87" s="98">
        <f t="shared" si="10"/>
        <v>0</v>
      </c>
      <c r="Y87" s="98">
        <f>IF(MAXA($AO87)&gt;'INFORMATION INPUT'!$B$4,IF(($AO87&gt;=(3*'THICKNESS REPORT'!$E$27)+'INFORMATION INPUT'!$B$4),1,0),0)</f>
        <v>0</v>
      </c>
      <c r="Z87" s="98">
        <f t="shared" si="11"/>
        <v>0</v>
      </c>
      <c r="AA87" s="98" t="str">
        <f t="shared" si="15"/>
        <v/>
      </c>
      <c r="AB87" s="83"/>
      <c r="AC87" s="83"/>
      <c r="AD87" s="83"/>
      <c r="AE87" s="83"/>
      <c r="AF87" s="98">
        <f t="shared" si="12"/>
        <v>0</v>
      </c>
      <c r="AG87" s="11"/>
      <c r="AH87" s="17">
        <f t="shared" si="13"/>
        <v>0</v>
      </c>
      <c r="AI87" s="17">
        <f t="shared" si="16"/>
        <v>9</v>
      </c>
      <c r="AJ87" s="17"/>
      <c r="AK87" s="17"/>
      <c r="AL87" s="17"/>
      <c r="AM87" s="17"/>
      <c r="AN87" s="17"/>
      <c r="AO87" s="17" t="str">
        <f t="shared" si="17"/>
        <v/>
      </c>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row>
    <row r="88" spans="1:162" ht="18">
      <c r="A88" s="91" t="str">
        <f>IF('THICKNESS INPUT'!A89="","",'THICKNESS INPUT'!A89)</f>
        <v/>
      </c>
      <c r="B88" s="92" t="str">
        <f>IF('THICKNESS INPUT'!B89="","",'THICKNESS INPUT'!B89)</f>
        <v/>
      </c>
      <c r="C88" s="93" t="str">
        <f>IF($H88="","",IF('INFORMATION INPUT'!$B$3="IN",FIXED('INFORMATION INPUT'!$B$4,2),FIXED('INFORMATION INPUT'!$B$4,0)))</f>
        <v/>
      </c>
      <c r="D88" s="93" t="str">
        <f>IF('THICKNESS INPUT'!C89="","",'THICKNESS INPUT'!C89)</f>
        <v/>
      </c>
      <c r="E88" s="93" t="str">
        <f>IF('THICKNESS INPUT'!D89="","",'THICKNESS INPUT'!D89)</f>
        <v/>
      </c>
      <c r="F88" s="94" t="str">
        <f>IF('THICKNESS INPUT'!E89="","",'THICKNESS INPUT'!E89)</f>
        <v/>
      </c>
      <c r="G88" s="93" t="str">
        <f>IF('THICKNESS INPUT'!F89="","",'THICKNESS INPUT'!F89)</f>
        <v/>
      </c>
      <c r="H88" s="93" t="str">
        <f>IF('THICKNESS INPUT'!G89="","",IF('INFORMATION INPUT'!$B$3="IN",FIXED('THICKNESS INPUT'!G89,2),ROUND('THICKNESS INPUT'!G89*25.4,0)))</f>
        <v/>
      </c>
      <c r="I88" s="93" t="str">
        <f>IF('THICKNESS INPUT'!H89="","",IF('INFORMATION INPUT'!$B$3="IN",FIXED('THICKNESS INPUT'!H89,2),ROUND('THICKNESS INPUT'!H89*25.4,0)))</f>
        <v/>
      </c>
      <c r="J88" s="93" t="str">
        <f>IF('THICKNESS INPUT'!I89="","",IF('INFORMATION INPUT'!$B$3="IN",FIXED('THICKNESS INPUT'!I89,2),ROUND('THICKNESS INPUT'!I89*25.4,0)))</f>
        <v/>
      </c>
      <c r="K88" s="93" t="str">
        <f>IF('THICKNESS INPUT'!J89="","",IF('INFORMATION INPUT'!$B$3="IN",FIXED('THICKNESS INPUT'!J89,2),ROUND('THICKNESS INPUT'!J89*25.4,0)))</f>
        <v/>
      </c>
      <c r="L88" s="93" t="str">
        <f>IF('THICKNESS INPUT'!K89="","",IF('INFORMATION INPUT'!$B$3="IN",FIXED('THICKNESS INPUT'!K89,2),ROUND('THICKNESS INPUT'!K89*25.4,0)))</f>
        <v/>
      </c>
      <c r="M88" s="93" t="str">
        <f>IF('THICKNESS INPUT'!L89="","",IF('INFORMATION INPUT'!$B$3="IN",FIXED('THICKNESS INPUT'!L89,2),ROUND('THICKNESS INPUT'!L89*25.4,0)))</f>
        <v/>
      </c>
      <c r="N88" s="93" t="str">
        <f>IF('THICKNESS INPUT'!M89="","",IF('INFORMATION INPUT'!$B$3="IN",FIXED('THICKNESS INPUT'!M89,2),ROUND('THICKNESS INPUT'!M89*25.4,0)))</f>
        <v/>
      </c>
      <c r="O88" s="93" t="str">
        <f>IF('THICKNESS INPUT'!N89="","",IF('INFORMATION INPUT'!$B$3="IN",FIXED('THICKNESS INPUT'!N89,2),ROUND('THICKNESS INPUT'!N89*25.4,0)))</f>
        <v/>
      </c>
      <c r="P88" s="93" t="str">
        <f>IF('THICKNESS INPUT'!O89="","",IF('INFORMATION INPUT'!$B$3="IN",FIXED('THICKNESS INPUT'!O89,2),ROUND('THICKNESS INPUT'!O89*25.4,0)))</f>
        <v/>
      </c>
      <c r="Q88" s="91" t="str">
        <f>IF(H88="","",IF('INFORMATION INPUT'!$B$3="IN",(FIXED(MROUND(AVERAGE('THICKNESS INPUT'!G89:O89),0.05),2)),MROUND(AVERAGE(H88:P88),1)))</f>
        <v/>
      </c>
      <c r="R88" s="93" t="str">
        <f t="shared" si="14"/>
        <v xml:space="preserve"> </v>
      </c>
      <c r="S88" s="93" t="str">
        <f>IF('THICKNESS INPUT'!P89="","",'THICKNESS INPUT'!P89)</f>
        <v/>
      </c>
      <c r="T88" s="93" t="str">
        <f>IF('THICKNESS INPUT'!Q89="","",IF('INFORMATION INPUT'!$B$3="IN",FIXED(MROUND('THICKNESS INPUT'!Q89,0.05),2),ROUND('THICKNESS INPUT'!Q89*25.4,0)))</f>
        <v/>
      </c>
      <c r="U88" s="93" t="str">
        <f t="shared" si="9"/>
        <v/>
      </c>
      <c r="V88" s="97"/>
      <c r="W88" s="98">
        <f>'INFORMATION INPUT'!$B$4-IF(+'INFORMATION INPUT'!$C$3="METRIC",25.4,1)</f>
        <v>7</v>
      </c>
      <c r="X88" s="98">
        <f t="shared" si="10"/>
        <v>0</v>
      </c>
      <c r="Y88" s="98">
        <f>IF(MAXA($AO88)&gt;'INFORMATION INPUT'!$B$4,IF(($AO88&gt;=(3*'THICKNESS REPORT'!$E$27)+'INFORMATION INPUT'!$B$4),1,0),0)</f>
        <v>0</v>
      </c>
      <c r="Z88" s="98">
        <f t="shared" si="11"/>
        <v>0</v>
      </c>
      <c r="AA88" s="98" t="str">
        <f t="shared" si="15"/>
        <v/>
      </c>
      <c r="AB88" s="83"/>
      <c r="AC88" s="83"/>
      <c r="AD88" s="83"/>
      <c r="AE88" s="83"/>
      <c r="AF88" s="98">
        <f t="shared" si="12"/>
        <v>0</v>
      </c>
      <c r="AG88" s="11"/>
      <c r="AH88" s="17">
        <f t="shared" si="13"/>
        <v>0</v>
      </c>
      <c r="AI88" s="17">
        <f t="shared" si="16"/>
        <v>9</v>
      </c>
      <c r="AJ88" s="17"/>
      <c r="AK88" s="17"/>
      <c r="AL88" s="17"/>
      <c r="AM88" s="17"/>
      <c r="AN88" s="17"/>
      <c r="AO88" s="17" t="str">
        <f t="shared" si="17"/>
        <v/>
      </c>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row>
    <row r="89" spans="1:162" ht="18">
      <c r="A89" s="91" t="str">
        <f>IF('THICKNESS INPUT'!A90="","",'THICKNESS INPUT'!A90)</f>
        <v/>
      </c>
      <c r="B89" s="92" t="str">
        <f>IF('THICKNESS INPUT'!B90="","",'THICKNESS INPUT'!B90)</f>
        <v/>
      </c>
      <c r="C89" s="93" t="str">
        <f>IF($H89="","",IF('INFORMATION INPUT'!$B$3="IN",FIXED('INFORMATION INPUT'!$B$4,2),FIXED('INFORMATION INPUT'!$B$4,0)))</f>
        <v/>
      </c>
      <c r="D89" s="93" t="str">
        <f>IF('THICKNESS INPUT'!C90="","",'THICKNESS INPUT'!C90)</f>
        <v/>
      </c>
      <c r="E89" s="93" t="str">
        <f>IF('THICKNESS INPUT'!D90="","",'THICKNESS INPUT'!D90)</f>
        <v/>
      </c>
      <c r="F89" s="94" t="str">
        <f>IF('THICKNESS INPUT'!E90="","",'THICKNESS INPUT'!E90)</f>
        <v/>
      </c>
      <c r="G89" s="93" t="str">
        <f>IF('THICKNESS INPUT'!F90="","",'THICKNESS INPUT'!F90)</f>
        <v/>
      </c>
      <c r="H89" s="93" t="str">
        <f>IF('THICKNESS INPUT'!G90="","",IF('INFORMATION INPUT'!$B$3="IN",FIXED('THICKNESS INPUT'!G90,2),ROUND('THICKNESS INPUT'!G90*25.4,0)))</f>
        <v/>
      </c>
      <c r="I89" s="93" t="str">
        <f>IF('THICKNESS INPUT'!H90="","",IF('INFORMATION INPUT'!$B$3="IN",FIXED('THICKNESS INPUT'!H90,2),ROUND('THICKNESS INPUT'!H90*25.4,0)))</f>
        <v/>
      </c>
      <c r="J89" s="93" t="str">
        <f>IF('THICKNESS INPUT'!I90="","",IF('INFORMATION INPUT'!$B$3="IN",FIXED('THICKNESS INPUT'!I90,2),ROUND('THICKNESS INPUT'!I90*25.4,0)))</f>
        <v/>
      </c>
      <c r="K89" s="93" t="str">
        <f>IF('THICKNESS INPUT'!J90="","",IF('INFORMATION INPUT'!$B$3="IN",FIXED('THICKNESS INPUT'!J90,2),ROUND('THICKNESS INPUT'!J90*25.4,0)))</f>
        <v/>
      </c>
      <c r="L89" s="93" t="str">
        <f>IF('THICKNESS INPUT'!K90="","",IF('INFORMATION INPUT'!$B$3="IN",FIXED('THICKNESS INPUT'!K90,2),ROUND('THICKNESS INPUT'!K90*25.4,0)))</f>
        <v/>
      </c>
      <c r="M89" s="93" t="str">
        <f>IF('THICKNESS INPUT'!L90="","",IF('INFORMATION INPUT'!$B$3="IN",FIXED('THICKNESS INPUT'!L90,2),ROUND('THICKNESS INPUT'!L90*25.4,0)))</f>
        <v/>
      </c>
      <c r="N89" s="93" t="str">
        <f>IF('THICKNESS INPUT'!M90="","",IF('INFORMATION INPUT'!$B$3="IN",FIXED('THICKNESS INPUT'!M90,2),ROUND('THICKNESS INPUT'!M90*25.4,0)))</f>
        <v/>
      </c>
      <c r="O89" s="93" t="str">
        <f>IF('THICKNESS INPUT'!N90="","",IF('INFORMATION INPUT'!$B$3="IN",FIXED('THICKNESS INPUT'!N90,2),ROUND('THICKNESS INPUT'!N90*25.4,0)))</f>
        <v/>
      </c>
      <c r="P89" s="93" t="str">
        <f>IF('THICKNESS INPUT'!O90="","",IF('INFORMATION INPUT'!$B$3="IN",FIXED('THICKNESS INPUT'!O90,2),ROUND('THICKNESS INPUT'!O90*25.4,0)))</f>
        <v/>
      </c>
      <c r="Q89" s="91" t="str">
        <f>IF(H89="","",IF('INFORMATION INPUT'!$B$3="IN",(FIXED(MROUND(AVERAGE('THICKNESS INPUT'!G90:O90),0.05),2)),MROUND(AVERAGE(H89:P89),1)))</f>
        <v/>
      </c>
      <c r="R89" s="93" t="str">
        <f t="shared" si="14"/>
        <v xml:space="preserve"> </v>
      </c>
      <c r="S89" s="93" t="str">
        <f>IF('THICKNESS INPUT'!P90="","",'THICKNESS INPUT'!P90)</f>
        <v/>
      </c>
      <c r="T89" s="93" t="str">
        <f>IF('THICKNESS INPUT'!Q90="","",IF('INFORMATION INPUT'!$B$3="IN",FIXED(MROUND('THICKNESS INPUT'!Q90,0.05),2),ROUND('THICKNESS INPUT'!Q90*25.4,0)))</f>
        <v/>
      </c>
      <c r="U89" s="93" t="str">
        <f t="shared" si="9"/>
        <v/>
      </c>
      <c r="V89" s="97"/>
      <c r="W89" s="98">
        <f>'INFORMATION INPUT'!$B$4-IF(+'INFORMATION INPUT'!$C$3="METRIC",25.4,1)</f>
        <v>7</v>
      </c>
      <c r="X89" s="98">
        <f t="shared" si="10"/>
        <v>0</v>
      </c>
      <c r="Y89" s="98">
        <f>IF(MAXA($AO89)&gt;'INFORMATION INPUT'!$B$4,IF(($AO89&gt;=(3*'THICKNESS REPORT'!$E$27)+'INFORMATION INPUT'!$B$4),1,0),0)</f>
        <v>0</v>
      </c>
      <c r="Z89" s="98">
        <f t="shared" si="11"/>
        <v>0</v>
      </c>
      <c r="AA89" s="98" t="str">
        <f t="shared" si="15"/>
        <v/>
      </c>
      <c r="AB89" s="83"/>
      <c r="AC89" s="83"/>
      <c r="AD89" s="83"/>
      <c r="AE89" s="83"/>
      <c r="AF89" s="98">
        <f t="shared" si="12"/>
        <v>0</v>
      </c>
      <c r="AG89" s="11"/>
      <c r="AH89" s="17">
        <f t="shared" si="13"/>
        <v>0</v>
      </c>
      <c r="AI89" s="17">
        <f t="shared" si="16"/>
        <v>9</v>
      </c>
      <c r="AJ89" s="17"/>
      <c r="AK89" s="17"/>
      <c r="AL89" s="17"/>
      <c r="AM89" s="17"/>
      <c r="AN89" s="17"/>
      <c r="AO89" s="17" t="str">
        <f t="shared" si="17"/>
        <v/>
      </c>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row>
    <row r="90" spans="1:162" ht="18">
      <c r="A90" s="91" t="str">
        <f>IF('THICKNESS INPUT'!A91="","",'THICKNESS INPUT'!A91)</f>
        <v/>
      </c>
      <c r="B90" s="92" t="str">
        <f>IF('THICKNESS INPUT'!B91="","",'THICKNESS INPUT'!B91)</f>
        <v/>
      </c>
      <c r="C90" s="93" t="str">
        <f>IF($H90="","",IF('INFORMATION INPUT'!$B$3="IN",FIXED('INFORMATION INPUT'!$B$4,2),FIXED('INFORMATION INPUT'!$B$4,0)))</f>
        <v/>
      </c>
      <c r="D90" s="93" t="str">
        <f>IF('THICKNESS INPUT'!C91="","",'THICKNESS INPUT'!C91)</f>
        <v/>
      </c>
      <c r="E90" s="93" t="str">
        <f>IF('THICKNESS INPUT'!D91="","",'THICKNESS INPUT'!D91)</f>
        <v/>
      </c>
      <c r="F90" s="94" t="str">
        <f>IF('THICKNESS INPUT'!E91="","",'THICKNESS INPUT'!E91)</f>
        <v/>
      </c>
      <c r="G90" s="93" t="str">
        <f>IF('THICKNESS INPUT'!F91="","",'THICKNESS INPUT'!F91)</f>
        <v/>
      </c>
      <c r="H90" s="93" t="str">
        <f>IF('THICKNESS INPUT'!G91="","",IF('INFORMATION INPUT'!$B$3="IN",FIXED('THICKNESS INPUT'!G91,2),ROUND('THICKNESS INPUT'!G91*25.4,0)))</f>
        <v/>
      </c>
      <c r="I90" s="93" t="str">
        <f>IF('THICKNESS INPUT'!H91="","",IF('INFORMATION INPUT'!$B$3="IN",FIXED('THICKNESS INPUT'!H91,2),ROUND('THICKNESS INPUT'!H91*25.4,0)))</f>
        <v/>
      </c>
      <c r="J90" s="93" t="str">
        <f>IF('THICKNESS INPUT'!I91="","",IF('INFORMATION INPUT'!$B$3="IN",FIXED('THICKNESS INPUT'!I91,2),ROUND('THICKNESS INPUT'!I91*25.4,0)))</f>
        <v/>
      </c>
      <c r="K90" s="93" t="str">
        <f>IF('THICKNESS INPUT'!J91="","",IF('INFORMATION INPUT'!$B$3="IN",FIXED('THICKNESS INPUT'!J91,2),ROUND('THICKNESS INPUT'!J91*25.4,0)))</f>
        <v/>
      </c>
      <c r="L90" s="93" t="str">
        <f>IF('THICKNESS INPUT'!K91="","",IF('INFORMATION INPUT'!$B$3="IN",FIXED('THICKNESS INPUT'!K91,2),ROUND('THICKNESS INPUT'!K91*25.4,0)))</f>
        <v/>
      </c>
      <c r="M90" s="93" t="str">
        <f>IF('THICKNESS INPUT'!L91="","",IF('INFORMATION INPUT'!$B$3="IN",FIXED('THICKNESS INPUT'!L91,2),ROUND('THICKNESS INPUT'!L91*25.4,0)))</f>
        <v/>
      </c>
      <c r="N90" s="93" t="str">
        <f>IF('THICKNESS INPUT'!M91="","",IF('INFORMATION INPUT'!$B$3="IN",FIXED('THICKNESS INPUT'!M91,2),ROUND('THICKNESS INPUT'!M91*25.4,0)))</f>
        <v/>
      </c>
      <c r="O90" s="93" t="str">
        <f>IF('THICKNESS INPUT'!N91="","",IF('INFORMATION INPUT'!$B$3="IN",FIXED('THICKNESS INPUT'!N91,2),ROUND('THICKNESS INPUT'!N91*25.4,0)))</f>
        <v/>
      </c>
      <c r="P90" s="93" t="str">
        <f>IF('THICKNESS INPUT'!O91="","",IF('INFORMATION INPUT'!$B$3="IN",FIXED('THICKNESS INPUT'!O91,2),ROUND('THICKNESS INPUT'!O91*25.4,0)))</f>
        <v/>
      </c>
      <c r="Q90" s="91" t="str">
        <f>IF(H90="","",IF('INFORMATION INPUT'!$B$3="IN",(FIXED(MROUND(AVERAGE('THICKNESS INPUT'!G91:O91),0.05),2)),MROUND(AVERAGE(H90:P90),1)))</f>
        <v/>
      </c>
      <c r="R90" s="93" t="str">
        <f t="shared" si="14"/>
        <v xml:space="preserve"> </v>
      </c>
      <c r="S90" s="93" t="str">
        <f>IF('THICKNESS INPUT'!P91="","",'THICKNESS INPUT'!P91)</f>
        <v/>
      </c>
      <c r="T90" s="93" t="str">
        <f>IF('THICKNESS INPUT'!Q91="","",IF('INFORMATION INPUT'!$B$3="IN",FIXED(MROUND('THICKNESS INPUT'!Q91,0.05),2),ROUND('THICKNESS INPUT'!Q91*25.4,0)))</f>
        <v/>
      </c>
      <c r="U90" s="93" t="str">
        <f t="shared" si="9"/>
        <v/>
      </c>
      <c r="V90" s="97"/>
      <c r="W90" s="98">
        <f>'INFORMATION INPUT'!$B$4-IF(+'INFORMATION INPUT'!$C$3="METRIC",25.4,1)</f>
        <v>7</v>
      </c>
      <c r="X90" s="98">
        <f t="shared" si="10"/>
        <v>0</v>
      </c>
      <c r="Y90" s="98">
        <f>IF(MAXA($AO90)&gt;'INFORMATION INPUT'!$B$4,IF(($AO90&gt;=(3*'THICKNESS REPORT'!$E$27)+'INFORMATION INPUT'!$B$4),1,0),0)</f>
        <v>0</v>
      </c>
      <c r="Z90" s="98">
        <f t="shared" si="11"/>
        <v>0</v>
      </c>
      <c r="AA90" s="98" t="str">
        <f t="shared" si="15"/>
        <v/>
      </c>
      <c r="AB90" s="83"/>
      <c r="AC90" s="83"/>
      <c r="AD90" s="83"/>
      <c r="AE90" s="83"/>
      <c r="AF90" s="98">
        <f t="shared" si="12"/>
        <v>0</v>
      </c>
      <c r="AG90" s="11"/>
      <c r="AH90" s="17">
        <f t="shared" si="13"/>
        <v>0</v>
      </c>
      <c r="AI90" s="17">
        <f t="shared" si="16"/>
        <v>9</v>
      </c>
      <c r="AJ90" s="17"/>
      <c r="AK90" s="17"/>
      <c r="AL90" s="17"/>
      <c r="AM90" s="17"/>
      <c r="AN90" s="17"/>
      <c r="AO90" s="17" t="str">
        <f t="shared" si="17"/>
        <v/>
      </c>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row>
    <row r="91" spans="1:162" ht="18">
      <c r="A91" s="91" t="str">
        <f>IF('THICKNESS INPUT'!A92="","",'THICKNESS INPUT'!A92)</f>
        <v/>
      </c>
      <c r="B91" s="92" t="str">
        <f>IF('THICKNESS INPUT'!B92="","",'THICKNESS INPUT'!B92)</f>
        <v/>
      </c>
      <c r="C91" s="93" t="str">
        <f>IF($H91="","",IF('INFORMATION INPUT'!$B$3="IN",FIXED('INFORMATION INPUT'!$B$4,2),FIXED('INFORMATION INPUT'!$B$4,0)))</f>
        <v/>
      </c>
      <c r="D91" s="93" t="str">
        <f>IF('THICKNESS INPUT'!C92="","",'THICKNESS INPUT'!C92)</f>
        <v/>
      </c>
      <c r="E91" s="93" t="str">
        <f>IF('THICKNESS INPUT'!D92="","",'THICKNESS INPUT'!D92)</f>
        <v/>
      </c>
      <c r="F91" s="94" t="str">
        <f>IF('THICKNESS INPUT'!E92="","",'THICKNESS INPUT'!E92)</f>
        <v/>
      </c>
      <c r="G91" s="93" t="str">
        <f>IF('THICKNESS INPUT'!F92="","",'THICKNESS INPUT'!F92)</f>
        <v/>
      </c>
      <c r="H91" s="93" t="str">
        <f>IF('THICKNESS INPUT'!G92="","",IF('INFORMATION INPUT'!$B$3="IN",FIXED('THICKNESS INPUT'!G92,2),ROUND('THICKNESS INPUT'!G92*25.4,0)))</f>
        <v/>
      </c>
      <c r="I91" s="93" t="str">
        <f>IF('THICKNESS INPUT'!H92="","",IF('INFORMATION INPUT'!$B$3="IN",FIXED('THICKNESS INPUT'!H92,2),ROUND('THICKNESS INPUT'!H92*25.4,0)))</f>
        <v/>
      </c>
      <c r="J91" s="93" t="str">
        <f>IF('THICKNESS INPUT'!I92="","",IF('INFORMATION INPUT'!$B$3="IN",FIXED('THICKNESS INPUT'!I92,2),ROUND('THICKNESS INPUT'!I92*25.4,0)))</f>
        <v/>
      </c>
      <c r="K91" s="93" t="str">
        <f>IF('THICKNESS INPUT'!J92="","",IF('INFORMATION INPUT'!$B$3="IN",FIXED('THICKNESS INPUT'!J92,2),ROUND('THICKNESS INPUT'!J92*25.4,0)))</f>
        <v/>
      </c>
      <c r="L91" s="93" t="str">
        <f>IF('THICKNESS INPUT'!K92="","",IF('INFORMATION INPUT'!$B$3="IN",FIXED('THICKNESS INPUT'!K92,2),ROUND('THICKNESS INPUT'!K92*25.4,0)))</f>
        <v/>
      </c>
      <c r="M91" s="93" t="str">
        <f>IF('THICKNESS INPUT'!L92="","",IF('INFORMATION INPUT'!$B$3="IN",FIXED('THICKNESS INPUT'!L92,2),ROUND('THICKNESS INPUT'!L92*25.4,0)))</f>
        <v/>
      </c>
      <c r="N91" s="93" t="str">
        <f>IF('THICKNESS INPUT'!M92="","",IF('INFORMATION INPUT'!$B$3="IN",FIXED('THICKNESS INPUT'!M92,2),ROUND('THICKNESS INPUT'!M92*25.4,0)))</f>
        <v/>
      </c>
      <c r="O91" s="93" t="str">
        <f>IF('THICKNESS INPUT'!N92="","",IF('INFORMATION INPUT'!$B$3="IN",FIXED('THICKNESS INPUT'!N92,2),ROUND('THICKNESS INPUT'!N92*25.4,0)))</f>
        <v/>
      </c>
      <c r="P91" s="93" t="str">
        <f>IF('THICKNESS INPUT'!O92="","",IF('INFORMATION INPUT'!$B$3="IN",FIXED('THICKNESS INPUT'!O92,2),ROUND('THICKNESS INPUT'!O92*25.4,0)))</f>
        <v/>
      </c>
      <c r="Q91" s="91" t="str">
        <f>IF(H91="","",IF('INFORMATION INPUT'!$B$3="IN",(FIXED(MROUND(AVERAGE('THICKNESS INPUT'!G92:O92),0.05),2)),MROUND(AVERAGE(H91:P91),1)))</f>
        <v/>
      </c>
      <c r="R91" s="93" t="str">
        <f t="shared" si="14"/>
        <v xml:space="preserve"> </v>
      </c>
      <c r="S91" s="93" t="str">
        <f>IF('THICKNESS INPUT'!P92="","",'THICKNESS INPUT'!P92)</f>
        <v/>
      </c>
      <c r="T91" s="93" t="str">
        <f>IF('THICKNESS INPUT'!Q92="","",IF('INFORMATION INPUT'!$B$3="IN",FIXED(MROUND('THICKNESS INPUT'!Q92,0.05),2),ROUND('THICKNESS INPUT'!Q92*25.4,0)))</f>
        <v/>
      </c>
      <c r="U91" s="93" t="str">
        <f t="shared" si="9"/>
        <v/>
      </c>
      <c r="V91" s="97"/>
      <c r="W91" s="98">
        <f>'INFORMATION INPUT'!$B$4-IF(+'INFORMATION INPUT'!$C$3="METRIC",25.4,1)</f>
        <v>7</v>
      </c>
      <c r="X91" s="98">
        <f t="shared" si="10"/>
        <v>0</v>
      </c>
      <c r="Y91" s="98">
        <f>IF(MAXA($AO91)&gt;'INFORMATION INPUT'!$B$4,IF(($AO91&gt;=(3*'THICKNESS REPORT'!$E$27)+'INFORMATION INPUT'!$B$4),1,0),0)</f>
        <v>0</v>
      </c>
      <c r="Z91" s="98">
        <f t="shared" si="11"/>
        <v>0</v>
      </c>
      <c r="AA91" s="98" t="str">
        <f t="shared" si="15"/>
        <v/>
      </c>
      <c r="AB91" s="83"/>
      <c r="AC91" s="83"/>
      <c r="AD91" s="83"/>
      <c r="AE91" s="83"/>
      <c r="AF91" s="98">
        <f t="shared" si="12"/>
        <v>0</v>
      </c>
      <c r="AG91" s="11"/>
      <c r="AH91" s="17">
        <f t="shared" si="13"/>
        <v>0</v>
      </c>
      <c r="AI91" s="17">
        <f t="shared" si="16"/>
        <v>9</v>
      </c>
      <c r="AJ91" s="17"/>
      <c r="AK91" s="17"/>
      <c r="AL91" s="17"/>
      <c r="AM91" s="17"/>
      <c r="AN91" s="17"/>
      <c r="AO91" s="17" t="str">
        <f t="shared" si="17"/>
        <v/>
      </c>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row>
    <row r="92" spans="1:162" ht="18">
      <c r="A92" s="91" t="str">
        <f>IF('THICKNESS INPUT'!A93="","",'THICKNESS INPUT'!A93)</f>
        <v/>
      </c>
      <c r="B92" s="92" t="str">
        <f>IF('THICKNESS INPUT'!B93="","",'THICKNESS INPUT'!B93)</f>
        <v/>
      </c>
      <c r="C92" s="93" t="str">
        <f>IF($H92="","",IF('INFORMATION INPUT'!$B$3="IN",FIXED('INFORMATION INPUT'!$B$4,2),FIXED('INFORMATION INPUT'!$B$4,0)))</f>
        <v/>
      </c>
      <c r="D92" s="93" t="str">
        <f>IF('THICKNESS INPUT'!C93="","",'THICKNESS INPUT'!C93)</f>
        <v/>
      </c>
      <c r="E92" s="93" t="str">
        <f>IF('THICKNESS INPUT'!D93="","",'THICKNESS INPUT'!D93)</f>
        <v/>
      </c>
      <c r="F92" s="94" t="str">
        <f>IF('THICKNESS INPUT'!E93="","",'THICKNESS INPUT'!E93)</f>
        <v/>
      </c>
      <c r="G92" s="93" t="str">
        <f>IF('THICKNESS INPUT'!F93="","",'THICKNESS INPUT'!F93)</f>
        <v/>
      </c>
      <c r="H92" s="93" t="str">
        <f>IF('THICKNESS INPUT'!G93="","",IF('INFORMATION INPUT'!$B$3="IN",FIXED('THICKNESS INPUT'!G93,2),ROUND('THICKNESS INPUT'!G93*25.4,0)))</f>
        <v/>
      </c>
      <c r="I92" s="93" t="str">
        <f>IF('THICKNESS INPUT'!H93="","",IF('INFORMATION INPUT'!$B$3="IN",FIXED('THICKNESS INPUT'!H93,2),ROUND('THICKNESS INPUT'!H93*25.4,0)))</f>
        <v/>
      </c>
      <c r="J92" s="93" t="str">
        <f>IF('THICKNESS INPUT'!I93="","",IF('INFORMATION INPUT'!$B$3="IN",FIXED('THICKNESS INPUT'!I93,2),ROUND('THICKNESS INPUT'!I93*25.4,0)))</f>
        <v/>
      </c>
      <c r="K92" s="93" t="str">
        <f>IF('THICKNESS INPUT'!J93="","",IF('INFORMATION INPUT'!$B$3="IN",FIXED('THICKNESS INPUT'!J93,2),ROUND('THICKNESS INPUT'!J93*25.4,0)))</f>
        <v/>
      </c>
      <c r="L92" s="93" t="str">
        <f>IF('THICKNESS INPUT'!K93="","",IF('INFORMATION INPUT'!$B$3="IN",FIXED('THICKNESS INPUT'!K93,2),ROUND('THICKNESS INPUT'!K93*25.4,0)))</f>
        <v/>
      </c>
      <c r="M92" s="93" t="str">
        <f>IF('THICKNESS INPUT'!L93="","",IF('INFORMATION INPUT'!$B$3="IN",FIXED('THICKNESS INPUT'!L93,2),ROUND('THICKNESS INPUT'!L93*25.4,0)))</f>
        <v/>
      </c>
      <c r="N92" s="93" t="str">
        <f>IF('THICKNESS INPUT'!M93="","",IF('INFORMATION INPUT'!$B$3="IN",FIXED('THICKNESS INPUT'!M93,2),ROUND('THICKNESS INPUT'!M93*25.4,0)))</f>
        <v/>
      </c>
      <c r="O92" s="93" t="str">
        <f>IF('THICKNESS INPUT'!N93="","",IF('INFORMATION INPUT'!$B$3="IN",FIXED('THICKNESS INPUT'!N93,2),ROUND('THICKNESS INPUT'!N93*25.4,0)))</f>
        <v/>
      </c>
      <c r="P92" s="93" t="str">
        <f>IF('THICKNESS INPUT'!O93="","",IF('INFORMATION INPUT'!$B$3="IN",FIXED('THICKNESS INPUT'!O93,2),ROUND('THICKNESS INPUT'!O93*25.4,0)))</f>
        <v/>
      </c>
      <c r="Q92" s="91" t="str">
        <f>IF(H92="","",IF('INFORMATION INPUT'!$B$3="IN",(FIXED(MROUND(AVERAGE('THICKNESS INPUT'!G93:O93),0.05),2)),MROUND(AVERAGE(H92:P92),1)))</f>
        <v/>
      </c>
      <c r="R92" s="93" t="str">
        <f t="shared" si="14"/>
        <v xml:space="preserve"> </v>
      </c>
      <c r="S92" s="93" t="str">
        <f>IF('THICKNESS INPUT'!P93="","",'THICKNESS INPUT'!P93)</f>
        <v/>
      </c>
      <c r="T92" s="93" t="str">
        <f>IF('THICKNESS INPUT'!Q93="","",IF('INFORMATION INPUT'!$B$3="IN",FIXED(MROUND('THICKNESS INPUT'!Q93,0.05),2),ROUND('THICKNESS INPUT'!Q93*25.4,0)))</f>
        <v/>
      </c>
      <c r="U92" s="93" t="str">
        <f t="shared" si="9"/>
        <v/>
      </c>
      <c r="V92" s="97"/>
      <c r="W92" s="98">
        <f>'INFORMATION INPUT'!$B$4-IF(+'INFORMATION INPUT'!$C$3="METRIC",25.4,1)</f>
        <v>7</v>
      </c>
      <c r="X92" s="98">
        <f t="shared" si="10"/>
        <v>0</v>
      </c>
      <c r="Y92" s="98">
        <f>IF(MAXA($AO92)&gt;'INFORMATION INPUT'!$B$4,IF(($AO92&gt;=(3*'THICKNESS REPORT'!$E$27)+'INFORMATION INPUT'!$B$4),1,0),0)</f>
        <v>0</v>
      </c>
      <c r="Z92" s="98">
        <f t="shared" si="11"/>
        <v>0</v>
      </c>
      <c r="AA92" s="98" t="str">
        <f t="shared" si="15"/>
        <v/>
      </c>
      <c r="AB92" s="83"/>
      <c r="AC92" s="83"/>
      <c r="AD92" s="83"/>
      <c r="AE92" s="83"/>
      <c r="AF92" s="98">
        <f t="shared" si="12"/>
        <v>0</v>
      </c>
      <c r="AG92" s="11"/>
      <c r="AH92" s="17">
        <f t="shared" si="13"/>
        <v>0</v>
      </c>
      <c r="AI92" s="17">
        <f t="shared" si="16"/>
        <v>9</v>
      </c>
      <c r="AJ92" s="17"/>
      <c r="AK92" s="17"/>
      <c r="AL92" s="17"/>
      <c r="AM92" s="17"/>
      <c r="AN92" s="17"/>
      <c r="AO92" s="17" t="str">
        <f t="shared" si="17"/>
        <v/>
      </c>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row>
    <row r="93" spans="1:162" ht="18">
      <c r="A93" s="91" t="str">
        <f>IF('THICKNESS INPUT'!A94="","",'THICKNESS INPUT'!A94)</f>
        <v/>
      </c>
      <c r="B93" s="92" t="str">
        <f>IF('THICKNESS INPUT'!B94="","",'THICKNESS INPUT'!B94)</f>
        <v/>
      </c>
      <c r="C93" s="93" t="str">
        <f>IF($H93="","",IF('INFORMATION INPUT'!$B$3="IN",FIXED('INFORMATION INPUT'!$B$4,2),FIXED('INFORMATION INPUT'!$B$4,0)))</f>
        <v/>
      </c>
      <c r="D93" s="93" t="str">
        <f>IF('THICKNESS INPUT'!C94="","",'THICKNESS INPUT'!C94)</f>
        <v/>
      </c>
      <c r="E93" s="93" t="str">
        <f>IF('THICKNESS INPUT'!D94="","",'THICKNESS INPUT'!D94)</f>
        <v/>
      </c>
      <c r="F93" s="94" t="str">
        <f>IF('THICKNESS INPUT'!E94="","",'THICKNESS INPUT'!E94)</f>
        <v/>
      </c>
      <c r="G93" s="93" t="str">
        <f>IF('THICKNESS INPUT'!F94="","",'THICKNESS INPUT'!F94)</f>
        <v/>
      </c>
      <c r="H93" s="93" t="str">
        <f>IF('THICKNESS INPUT'!G94="","",IF('INFORMATION INPUT'!$B$3="IN",FIXED('THICKNESS INPUT'!G94,2),ROUND('THICKNESS INPUT'!G94*25.4,0)))</f>
        <v/>
      </c>
      <c r="I93" s="93" t="str">
        <f>IF('THICKNESS INPUT'!H94="","",IF('INFORMATION INPUT'!$B$3="IN",FIXED('THICKNESS INPUT'!H94,2),ROUND('THICKNESS INPUT'!H94*25.4,0)))</f>
        <v/>
      </c>
      <c r="J93" s="93" t="str">
        <f>IF('THICKNESS INPUT'!I94="","",IF('INFORMATION INPUT'!$B$3="IN",FIXED('THICKNESS INPUT'!I94,2),ROUND('THICKNESS INPUT'!I94*25.4,0)))</f>
        <v/>
      </c>
      <c r="K93" s="93" t="str">
        <f>IF('THICKNESS INPUT'!J94="","",IF('INFORMATION INPUT'!$B$3="IN",FIXED('THICKNESS INPUT'!J94,2),ROUND('THICKNESS INPUT'!J94*25.4,0)))</f>
        <v/>
      </c>
      <c r="L93" s="93" t="str">
        <f>IF('THICKNESS INPUT'!K94="","",IF('INFORMATION INPUT'!$B$3="IN",FIXED('THICKNESS INPUT'!K94,2),ROUND('THICKNESS INPUT'!K94*25.4,0)))</f>
        <v/>
      </c>
      <c r="M93" s="93" t="str">
        <f>IF('THICKNESS INPUT'!L94="","",IF('INFORMATION INPUT'!$B$3="IN",FIXED('THICKNESS INPUT'!L94,2),ROUND('THICKNESS INPUT'!L94*25.4,0)))</f>
        <v/>
      </c>
      <c r="N93" s="93" t="str">
        <f>IF('THICKNESS INPUT'!M94="","",IF('INFORMATION INPUT'!$B$3="IN",FIXED('THICKNESS INPUT'!M94,2),ROUND('THICKNESS INPUT'!M94*25.4,0)))</f>
        <v/>
      </c>
      <c r="O93" s="93" t="str">
        <f>IF('THICKNESS INPUT'!N94="","",IF('INFORMATION INPUT'!$B$3="IN",FIXED('THICKNESS INPUT'!N94,2),ROUND('THICKNESS INPUT'!N94*25.4,0)))</f>
        <v/>
      </c>
      <c r="P93" s="93" t="str">
        <f>IF('THICKNESS INPUT'!O94="","",IF('INFORMATION INPUT'!$B$3="IN",FIXED('THICKNESS INPUT'!O94,2),ROUND('THICKNESS INPUT'!O94*25.4,0)))</f>
        <v/>
      </c>
      <c r="Q93" s="91" t="str">
        <f>IF(H93="","",IF('INFORMATION INPUT'!$B$3="IN",(FIXED(MROUND(AVERAGE('THICKNESS INPUT'!G94:O94),0.05),2)),MROUND(AVERAGE(H93:P93),1)))</f>
        <v/>
      </c>
      <c r="R93" s="93" t="str">
        <f t="shared" si="14"/>
        <v xml:space="preserve"> </v>
      </c>
      <c r="S93" s="93" t="str">
        <f>IF('THICKNESS INPUT'!P94="","",'THICKNESS INPUT'!P94)</f>
        <v/>
      </c>
      <c r="T93" s="93" t="str">
        <f>IF('THICKNESS INPUT'!Q94="","",IF('INFORMATION INPUT'!$B$3="IN",FIXED(MROUND('THICKNESS INPUT'!Q94,0.05),2),ROUND('THICKNESS INPUT'!Q94*25.4,0)))</f>
        <v/>
      </c>
      <c r="U93" s="93" t="str">
        <f t="shared" si="9"/>
        <v/>
      </c>
      <c r="V93" s="97"/>
      <c r="W93" s="98">
        <f>'INFORMATION INPUT'!$B$4-IF(+'INFORMATION INPUT'!$C$3="METRIC",25.4,1)</f>
        <v>7</v>
      </c>
      <c r="X93" s="98">
        <f t="shared" si="10"/>
        <v>0</v>
      </c>
      <c r="Y93" s="98">
        <f>IF(MAXA($AO93)&gt;'INFORMATION INPUT'!$B$4,IF(($AO93&gt;=(3*'THICKNESS REPORT'!$E$27)+'INFORMATION INPUT'!$B$4),1,0),0)</f>
        <v>0</v>
      </c>
      <c r="Z93" s="98">
        <f t="shared" si="11"/>
        <v>0</v>
      </c>
      <c r="AA93" s="98" t="str">
        <f t="shared" si="15"/>
        <v/>
      </c>
      <c r="AB93" s="83"/>
      <c r="AC93" s="83"/>
      <c r="AD93" s="83"/>
      <c r="AE93" s="83"/>
      <c r="AF93" s="98">
        <f t="shared" si="12"/>
        <v>0</v>
      </c>
      <c r="AG93" s="11"/>
      <c r="AH93" s="17">
        <f t="shared" si="13"/>
        <v>0</v>
      </c>
      <c r="AI93" s="17">
        <f t="shared" si="16"/>
        <v>9</v>
      </c>
      <c r="AJ93" s="17"/>
      <c r="AK93" s="17"/>
      <c r="AL93" s="17"/>
      <c r="AM93" s="17"/>
      <c r="AN93" s="17"/>
      <c r="AO93" s="17" t="str">
        <f t="shared" si="17"/>
        <v/>
      </c>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row>
    <row r="94" spans="1:162" ht="18">
      <c r="A94" s="91" t="str">
        <f>IF('THICKNESS INPUT'!A95="","",'THICKNESS INPUT'!A95)</f>
        <v/>
      </c>
      <c r="B94" s="92" t="str">
        <f>IF('THICKNESS INPUT'!B95="","",'THICKNESS INPUT'!B95)</f>
        <v/>
      </c>
      <c r="C94" s="93" t="str">
        <f>IF($H94="","",IF('INFORMATION INPUT'!$B$3="IN",FIXED('INFORMATION INPUT'!$B$4,2),FIXED('INFORMATION INPUT'!$B$4,0)))</f>
        <v/>
      </c>
      <c r="D94" s="93" t="str">
        <f>IF('THICKNESS INPUT'!C95="","",'THICKNESS INPUT'!C95)</f>
        <v/>
      </c>
      <c r="E94" s="93" t="str">
        <f>IF('THICKNESS INPUT'!D95="","",'THICKNESS INPUT'!D95)</f>
        <v/>
      </c>
      <c r="F94" s="94" t="str">
        <f>IF('THICKNESS INPUT'!E95="","",'THICKNESS INPUT'!E95)</f>
        <v/>
      </c>
      <c r="G94" s="93" t="str">
        <f>IF('THICKNESS INPUT'!F95="","",'THICKNESS INPUT'!F95)</f>
        <v/>
      </c>
      <c r="H94" s="93" t="str">
        <f>IF('THICKNESS INPUT'!G95="","",IF('INFORMATION INPUT'!$B$3="IN",FIXED('THICKNESS INPUT'!G95,2),ROUND('THICKNESS INPUT'!G95*25.4,0)))</f>
        <v/>
      </c>
      <c r="I94" s="93" t="str">
        <f>IF('THICKNESS INPUT'!H95="","",IF('INFORMATION INPUT'!$B$3="IN",FIXED('THICKNESS INPUT'!H95,2),ROUND('THICKNESS INPUT'!H95*25.4,0)))</f>
        <v/>
      </c>
      <c r="J94" s="93" t="str">
        <f>IF('THICKNESS INPUT'!I95="","",IF('INFORMATION INPUT'!$B$3="IN",FIXED('THICKNESS INPUT'!I95,2),ROUND('THICKNESS INPUT'!I95*25.4,0)))</f>
        <v/>
      </c>
      <c r="K94" s="93" t="str">
        <f>IF('THICKNESS INPUT'!J95="","",IF('INFORMATION INPUT'!$B$3="IN",FIXED('THICKNESS INPUT'!J95,2),ROUND('THICKNESS INPUT'!J95*25.4,0)))</f>
        <v/>
      </c>
      <c r="L94" s="93" t="str">
        <f>IF('THICKNESS INPUT'!K95="","",IF('INFORMATION INPUT'!$B$3="IN",FIXED('THICKNESS INPUT'!K95,2),ROUND('THICKNESS INPUT'!K95*25.4,0)))</f>
        <v/>
      </c>
      <c r="M94" s="93" t="str">
        <f>IF('THICKNESS INPUT'!L95="","",IF('INFORMATION INPUT'!$B$3="IN",FIXED('THICKNESS INPUT'!L95,2),ROUND('THICKNESS INPUT'!L95*25.4,0)))</f>
        <v/>
      </c>
      <c r="N94" s="93" t="str">
        <f>IF('THICKNESS INPUT'!M95="","",IF('INFORMATION INPUT'!$B$3="IN",FIXED('THICKNESS INPUT'!M95,2),ROUND('THICKNESS INPUT'!M95*25.4,0)))</f>
        <v/>
      </c>
      <c r="O94" s="93" t="str">
        <f>IF('THICKNESS INPUT'!N95="","",IF('INFORMATION INPUT'!$B$3="IN",FIXED('THICKNESS INPUT'!N95,2),ROUND('THICKNESS INPUT'!N95*25.4,0)))</f>
        <v/>
      </c>
      <c r="P94" s="93" t="str">
        <f>IF('THICKNESS INPUT'!O95="","",IF('INFORMATION INPUT'!$B$3="IN",FIXED('THICKNESS INPUT'!O95,2),ROUND('THICKNESS INPUT'!O95*25.4,0)))</f>
        <v/>
      </c>
      <c r="Q94" s="91" t="str">
        <f>IF(H94="","",IF('INFORMATION INPUT'!$B$3="IN",(FIXED(MROUND(AVERAGE('THICKNESS INPUT'!G95:O95),0.05),2)),MROUND(AVERAGE(H94:P94),1)))</f>
        <v/>
      </c>
      <c r="R94" s="93" t="str">
        <f t="shared" si="14"/>
        <v xml:space="preserve"> </v>
      </c>
      <c r="S94" s="93" t="str">
        <f>IF('THICKNESS INPUT'!P95="","",'THICKNESS INPUT'!P95)</f>
        <v/>
      </c>
      <c r="T94" s="93" t="str">
        <f>IF('THICKNESS INPUT'!Q95="","",IF('INFORMATION INPUT'!$B$3="IN",FIXED(MROUND('THICKNESS INPUT'!Q95,0.05),2),ROUND('THICKNESS INPUT'!Q95*25.4,0)))</f>
        <v/>
      </c>
      <c r="U94" s="93" t="str">
        <f t="shared" si="9"/>
        <v/>
      </c>
      <c r="V94" s="97"/>
      <c r="W94" s="98">
        <f>'INFORMATION INPUT'!$B$4-IF(+'INFORMATION INPUT'!$C$3="METRIC",25.4,1)</f>
        <v>7</v>
      </c>
      <c r="X94" s="98">
        <f t="shared" si="10"/>
        <v>0</v>
      </c>
      <c r="Y94" s="98">
        <f>IF(MAXA($AO94)&gt;'INFORMATION INPUT'!$B$4,IF(($AO94&gt;=(3*'THICKNESS REPORT'!$E$27)+'INFORMATION INPUT'!$B$4),1,0),0)</f>
        <v>0</v>
      </c>
      <c r="Z94" s="98">
        <f t="shared" si="11"/>
        <v>0</v>
      </c>
      <c r="AA94" s="98" t="str">
        <f t="shared" si="15"/>
        <v/>
      </c>
      <c r="AB94" s="83"/>
      <c r="AC94" s="83"/>
      <c r="AD94" s="83"/>
      <c r="AE94" s="83"/>
      <c r="AF94" s="98">
        <f t="shared" si="12"/>
        <v>0</v>
      </c>
      <c r="AG94" s="11"/>
      <c r="AH94" s="17">
        <f t="shared" si="13"/>
        <v>0</v>
      </c>
      <c r="AI94" s="17">
        <f t="shared" si="16"/>
        <v>9</v>
      </c>
      <c r="AJ94" s="17"/>
      <c r="AK94" s="17"/>
      <c r="AL94" s="17"/>
      <c r="AM94" s="17"/>
      <c r="AN94" s="17"/>
      <c r="AO94" s="17" t="str">
        <f t="shared" si="17"/>
        <v/>
      </c>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row>
    <row r="95" spans="1:162" ht="18">
      <c r="A95" s="91" t="str">
        <f>IF('THICKNESS INPUT'!A96="","",'THICKNESS INPUT'!A96)</f>
        <v/>
      </c>
      <c r="B95" s="92" t="str">
        <f>IF('THICKNESS INPUT'!B96="","",'THICKNESS INPUT'!B96)</f>
        <v/>
      </c>
      <c r="C95" s="93" t="str">
        <f>IF($H95="","",IF('INFORMATION INPUT'!$B$3="IN",FIXED('INFORMATION INPUT'!$B$4,2),FIXED('INFORMATION INPUT'!$B$4,0)))</f>
        <v/>
      </c>
      <c r="D95" s="93" t="str">
        <f>IF('THICKNESS INPUT'!C96="","",'THICKNESS INPUT'!C96)</f>
        <v/>
      </c>
      <c r="E95" s="93" t="str">
        <f>IF('THICKNESS INPUT'!D96="","",'THICKNESS INPUT'!D96)</f>
        <v/>
      </c>
      <c r="F95" s="94" t="str">
        <f>IF('THICKNESS INPUT'!E96="","",'THICKNESS INPUT'!E96)</f>
        <v/>
      </c>
      <c r="G95" s="93" t="str">
        <f>IF('THICKNESS INPUT'!F96="","",'THICKNESS INPUT'!F96)</f>
        <v/>
      </c>
      <c r="H95" s="93" t="str">
        <f>IF('THICKNESS INPUT'!G96="","",IF('INFORMATION INPUT'!$B$3="IN",FIXED('THICKNESS INPUT'!G96,2),ROUND('THICKNESS INPUT'!G96*25.4,0)))</f>
        <v/>
      </c>
      <c r="I95" s="93" t="str">
        <f>IF('THICKNESS INPUT'!H96="","",IF('INFORMATION INPUT'!$B$3="IN",FIXED('THICKNESS INPUT'!H96,2),ROUND('THICKNESS INPUT'!H96*25.4,0)))</f>
        <v/>
      </c>
      <c r="J95" s="93" t="str">
        <f>IF('THICKNESS INPUT'!I96="","",IF('INFORMATION INPUT'!$B$3="IN",FIXED('THICKNESS INPUT'!I96,2),ROUND('THICKNESS INPUT'!I96*25.4,0)))</f>
        <v/>
      </c>
      <c r="K95" s="93" t="str">
        <f>IF('THICKNESS INPUT'!J96="","",IF('INFORMATION INPUT'!$B$3="IN",FIXED('THICKNESS INPUT'!J96,2),ROUND('THICKNESS INPUT'!J96*25.4,0)))</f>
        <v/>
      </c>
      <c r="L95" s="93" t="str">
        <f>IF('THICKNESS INPUT'!K96="","",IF('INFORMATION INPUT'!$B$3="IN",FIXED('THICKNESS INPUT'!K96,2),ROUND('THICKNESS INPUT'!K96*25.4,0)))</f>
        <v/>
      </c>
      <c r="M95" s="93" t="str">
        <f>IF('THICKNESS INPUT'!L96="","",IF('INFORMATION INPUT'!$B$3="IN",FIXED('THICKNESS INPUT'!L96,2),ROUND('THICKNESS INPUT'!L96*25.4,0)))</f>
        <v/>
      </c>
      <c r="N95" s="93" t="str">
        <f>IF('THICKNESS INPUT'!M96="","",IF('INFORMATION INPUT'!$B$3="IN",FIXED('THICKNESS INPUT'!M96,2),ROUND('THICKNESS INPUT'!M96*25.4,0)))</f>
        <v/>
      </c>
      <c r="O95" s="93" t="str">
        <f>IF('THICKNESS INPUT'!N96="","",IF('INFORMATION INPUT'!$B$3="IN",FIXED('THICKNESS INPUT'!N96,2),ROUND('THICKNESS INPUT'!N96*25.4,0)))</f>
        <v/>
      </c>
      <c r="P95" s="93" t="str">
        <f>IF('THICKNESS INPUT'!O96="","",IF('INFORMATION INPUT'!$B$3="IN",FIXED('THICKNESS INPUT'!O96,2),ROUND('THICKNESS INPUT'!O96*25.4,0)))</f>
        <v/>
      </c>
      <c r="Q95" s="91" t="str">
        <f>IF(H95="","",IF('INFORMATION INPUT'!$B$3="IN",(FIXED(MROUND(AVERAGE('THICKNESS INPUT'!G96:O96),0.05),2)),MROUND(AVERAGE(H95:P95),1)))</f>
        <v/>
      </c>
      <c r="R95" s="93" t="str">
        <f t="shared" si="14"/>
        <v xml:space="preserve"> </v>
      </c>
      <c r="S95" s="93" t="str">
        <f>IF('THICKNESS INPUT'!P96="","",'THICKNESS INPUT'!P96)</f>
        <v/>
      </c>
      <c r="T95" s="93" t="str">
        <f>IF('THICKNESS INPUT'!Q96="","",IF('INFORMATION INPUT'!$B$3="IN",FIXED(MROUND('THICKNESS INPUT'!Q96,0.05),2),ROUND('THICKNESS INPUT'!Q96*25.4,0)))</f>
        <v/>
      </c>
      <c r="U95" s="93" t="str">
        <f t="shared" si="9"/>
        <v/>
      </c>
      <c r="V95" s="97"/>
      <c r="W95" s="98">
        <f>'INFORMATION INPUT'!$B$4-IF(+'INFORMATION INPUT'!$C$3="METRIC",25.4,1)</f>
        <v>7</v>
      </c>
      <c r="X95" s="98">
        <f t="shared" si="10"/>
        <v>0</v>
      </c>
      <c r="Y95" s="98">
        <f>IF(MAXA($AO95)&gt;'INFORMATION INPUT'!$B$4,IF(($AO95&gt;=(3*'THICKNESS REPORT'!$E$27)+'INFORMATION INPUT'!$B$4),1,0),0)</f>
        <v>0</v>
      </c>
      <c r="Z95" s="98">
        <f t="shared" si="11"/>
        <v>0</v>
      </c>
      <c r="AA95" s="98" t="str">
        <f t="shared" si="15"/>
        <v/>
      </c>
      <c r="AB95" s="83"/>
      <c r="AC95" s="83"/>
      <c r="AD95" s="83"/>
      <c r="AE95" s="83"/>
      <c r="AF95" s="98">
        <f t="shared" si="12"/>
        <v>0</v>
      </c>
      <c r="AG95" s="11"/>
      <c r="AH95" s="17">
        <f t="shared" si="13"/>
        <v>0</v>
      </c>
      <c r="AI95" s="17">
        <f t="shared" si="16"/>
        <v>9</v>
      </c>
      <c r="AJ95" s="17"/>
      <c r="AK95" s="17"/>
      <c r="AL95" s="17"/>
      <c r="AM95" s="17"/>
      <c r="AN95" s="17"/>
      <c r="AO95" s="17" t="str">
        <f t="shared" si="17"/>
        <v/>
      </c>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row>
    <row r="96" spans="1:162" ht="18">
      <c r="A96" s="91" t="str">
        <f>IF('THICKNESS INPUT'!A97="","",'THICKNESS INPUT'!A97)</f>
        <v/>
      </c>
      <c r="B96" s="92" t="str">
        <f>IF('THICKNESS INPUT'!B97="","",'THICKNESS INPUT'!B97)</f>
        <v/>
      </c>
      <c r="C96" s="93" t="str">
        <f>IF($H96="","",IF('INFORMATION INPUT'!$B$3="IN",FIXED('INFORMATION INPUT'!$B$4,2),FIXED('INFORMATION INPUT'!$B$4,0)))</f>
        <v/>
      </c>
      <c r="D96" s="93" t="str">
        <f>IF('THICKNESS INPUT'!C97="","",'THICKNESS INPUT'!C97)</f>
        <v/>
      </c>
      <c r="E96" s="93" t="str">
        <f>IF('THICKNESS INPUT'!D97="","",'THICKNESS INPUT'!D97)</f>
        <v/>
      </c>
      <c r="F96" s="94" t="str">
        <f>IF('THICKNESS INPUT'!E97="","",'THICKNESS INPUT'!E97)</f>
        <v/>
      </c>
      <c r="G96" s="93" t="str">
        <f>IF('THICKNESS INPUT'!F97="","",'THICKNESS INPUT'!F97)</f>
        <v/>
      </c>
      <c r="H96" s="93" t="str">
        <f>IF('THICKNESS INPUT'!G97="","",IF('INFORMATION INPUT'!$B$3="IN",FIXED('THICKNESS INPUT'!G97,2),ROUND('THICKNESS INPUT'!G97*25.4,0)))</f>
        <v/>
      </c>
      <c r="I96" s="93" t="str">
        <f>IF('THICKNESS INPUT'!H97="","",IF('INFORMATION INPUT'!$B$3="IN",FIXED('THICKNESS INPUT'!H97,2),ROUND('THICKNESS INPUT'!H97*25.4,0)))</f>
        <v/>
      </c>
      <c r="J96" s="93" t="str">
        <f>IF('THICKNESS INPUT'!I97="","",IF('INFORMATION INPUT'!$B$3="IN",FIXED('THICKNESS INPUT'!I97,2),ROUND('THICKNESS INPUT'!I97*25.4,0)))</f>
        <v/>
      </c>
      <c r="K96" s="93" t="str">
        <f>IF('THICKNESS INPUT'!J97="","",IF('INFORMATION INPUT'!$B$3="IN",FIXED('THICKNESS INPUT'!J97,2),ROUND('THICKNESS INPUT'!J97*25.4,0)))</f>
        <v/>
      </c>
      <c r="L96" s="93" t="str">
        <f>IF('THICKNESS INPUT'!K97="","",IF('INFORMATION INPUT'!$B$3="IN",FIXED('THICKNESS INPUT'!K97,2),ROUND('THICKNESS INPUT'!K97*25.4,0)))</f>
        <v/>
      </c>
      <c r="M96" s="93" t="str">
        <f>IF('THICKNESS INPUT'!L97="","",IF('INFORMATION INPUT'!$B$3="IN",FIXED('THICKNESS INPUT'!L97,2),ROUND('THICKNESS INPUT'!L97*25.4,0)))</f>
        <v/>
      </c>
      <c r="N96" s="93" t="str">
        <f>IF('THICKNESS INPUT'!M97="","",IF('INFORMATION INPUT'!$B$3="IN",FIXED('THICKNESS INPUT'!M97,2),ROUND('THICKNESS INPUT'!M97*25.4,0)))</f>
        <v/>
      </c>
      <c r="O96" s="93" t="str">
        <f>IF('THICKNESS INPUT'!N97="","",IF('INFORMATION INPUT'!$B$3="IN",FIXED('THICKNESS INPUT'!N97,2),ROUND('THICKNESS INPUT'!N97*25.4,0)))</f>
        <v/>
      </c>
      <c r="P96" s="93" t="str">
        <f>IF('THICKNESS INPUT'!O97="","",IF('INFORMATION INPUT'!$B$3="IN",FIXED('THICKNESS INPUT'!O97,2),ROUND('THICKNESS INPUT'!O97*25.4,0)))</f>
        <v/>
      </c>
      <c r="Q96" s="91" t="str">
        <f>IF(H96="","",IF('INFORMATION INPUT'!$B$3="IN",(FIXED(MROUND(AVERAGE('THICKNESS INPUT'!G97:O97),0.05),2)),MROUND(AVERAGE(H96:P96),1)))</f>
        <v/>
      </c>
      <c r="R96" s="93" t="str">
        <f t="shared" si="14"/>
        <v xml:space="preserve"> </v>
      </c>
      <c r="S96" s="93" t="str">
        <f>IF('THICKNESS INPUT'!P97="","",'THICKNESS INPUT'!P97)</f>
        <v/>
      </c>
      <c r="T96" s="93" t="str">
        <f>IF('THICKNESS INPUT'!Q97="","",IF('INFORMATION INPUT'!$B$3="IN",FIXED(MROUND('THICKNESS INPUT'!Q97,0.05),2),ROUND('THICKNESS INPUT'!Q97*25.4,0)))</f>
        <v/>
      </c>
      <c r="U96" s="93" t="str">
        <f t="shared" si="9"/>
        <v/>
      </c>
      <c r="V96" s="97"/>
      <c r="W96" s="98">
        <f>'INFORMATION INPUT'!$B$4-IF(+'INFORMATION INPUT'!$C$3="METRIC",25.4,1)</f>
        <v>7</v>
      </c>
      <c r="X96" s="98">
        <f t="shared" si="10"/>
        <v>0</v>
      </c>
      <c r="Y96" s="98">
        <f>IF(MAXA($AO96)&gt;'INFORMATION INPUT'!$B$4,IF(($AO96&gt;=(3*'THICKNESS REPORT'!$E$27)+'INFORMATION INPUT'!$B$4),1,0),0)</f>
        <v>0</v>
      </c>
      <c r="Z96" s="98">
        <f t="shared" si="11"/>
        <v>0</v>
      </c>
      <c r="AA96" s="98" t="str">
        <f t="shared" si="15"/>
        <v/>
      </c>
      <c r="AB96" s="83"/>
      <c r="AC96" s="83"/>
      <c r="AD96" s="83"/>
      <c r="AE96" s="83"/>
      <c r="AF96" s="98">
        <f t="shared" si="12"/>
        <v>0</v>
      </c>
      <c r="AG96" s="11"/>
      <c r="AH96" s="17">
        <f t="shared" si="13"/>
        <v>0</v>
      </c>
      <c r="AI96" s="17">
        <f t="shared" si="16"/>
        <v>9</v>
      </c>
      <c r="AJ96" s="17"/>
      <c r="AK96" s="17"/>
      <c r="AL96" s="17"/>
      <c r="AM96" s="17"/>
      <c r="AN96" s="17"/>
      <c r="AO96" s="17" t="str">
        <f t="shared" si="17"/>
        <v/>
      </c>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row>
    <row r="97" spans="1:162" ht="18">
      <c r="A97" s="91" t="str">
        <f>IF('THICKNESS INPUT'!A98="","",'THICKNESS INPUT'!A98)</f>
        <v/>
      </c>
      <c r="B97" s="92" t="str">
        <f>IF('THICKNESS INPUT'!B98="","",'THICKNESS INPUT'!B98)</f>
        <v/>
      </c>
      <c r="C97" s="93" t="str">
        <f>IF($H97="","",IF('INFORMATION INPUT'!$B$3="IN",FIXED('INFORMATION INPUT'!$B$4,2),FIXED('INFORMATION INPUT'!$B$4,0)))</f>
        <v/>
      </c>
      <c r="D97" s="93" t="str">
        <f>IF('THICKNESS INPUT'!C98="","",'THICKNESS INPUT'!C98)</f>
        <v/>
      </c>
      <c r="E97" s="93" t="str">
        <f>IF('THICKNESS INPUT'!D98="","",'THICKNESS INPUT'!D98)</f>
        <v/>
      </c>
      <c r="F97" s="94" t="str">
        <f>IF('THICKNESS INPUT'!E98="","",'THICKNESS INPUT'!E98)</f>
        <v/>
      </c>
      <c r="G97" s="93" t="str">
        <f>IF('THICKNESS INPUT'!F98="","",'THICKNESS INPUT'!F98)</f>
        <v/>
      </c>
      <c r="H97" s="93" t="str">
        <f>IF('THICKNESS INPUT'!G98="","",IF('INFORMATION INPUT'!$B$3="IN",FIXED('THICKNESS INPUT'!G98,2),ROUND('THICKNESS INPUT'!G98*25.4,0)))</f>
        <v/>
      </c>
      <c r="I97" s="93" t="str">
        <f>IF('THICKNESS INPUT'!H98="","",IF('INFORMATION INPUT'!$B$3="IN",FIXED('THICKNESS INPUT'!H98,2),ROUND('THICKNESS INPUT'!H98*25.4,0)))</f>
        <v/>
      </c>
      <c r="J97" s="93" t="str">
        <f>IF('THICKNESS INPUT'!I98="","",IF('INFORMATION INPUT'!$B$3="IN",FIXED('THICKNESS INPUT'!I98,2),ROUND('THICKNESS INPUT'!I98*25.4,0)))</f>
        <v/>
      </c>
      <c r="K97" s="93" t="str">
        <f>IF('THICKNESS INPUT'!J98="","",IF('INFORMATION INPUT'!$B$3="IN",FIXED('THICKNESS INPUT'!J98,2),ROUND('THICKNESS INPUT'!J98*25.4,0)))</f>
        <v/>
      </c>
      <c r="L97" s="93" t="str">
        <f>IF('THICKNESS INPUT'!K98="","",IF('INFORMATION INPUT'!$B$3="IN",FIXED('THICKNESS INPUT'!K98,2),ROUND('THICKNESS INPUT'!K98*25.4,0)))</f>
        <v/>
      </c>
      <c r="M97" s="93" t="str">
        <f>IF('THICKNESS INPUT'!L98="","",IF('INFORMATION INPUT'!$B$3="IN",FIXED('THICKNESS INPUT'!L98,2),ROUND('THICKNESS INPUT'!L98*25.4,0)))</f>
        <v/>
      </c>
      <c r="N97" s="93" t="str">
        <f>IF('THICKNESS INPUT'!M98="","",IF('INFORMATION INPUT'!$B$3="IN",FIXED('THICKNESS INPUT'!M98,2),ROUND('THICKNESS INPUT'!M98*25.4,0)))</f>
        <v/>
      </c>
      <c r="O97" s="93" t="str">
        <f>IF('THICKNESS INPUT'!N98="","",IF('INFORMATION INPUT'!$B$3="IN",FIXED('THICKNESS INPUT'!N98,2),ROUND('THICKNESS INPUT'!N98*25.4,0)))</f>
        <v/>
      </c>
      <c r="P97" s="93" t="str">
        <f>IF('THICKNESS INPUT'!O98="","",IF('INFORMATION INPUT'!$B$3="IN",FIXED('THICKNESS INPUT'!O98,2),ROUND('THICKNESS INPUT'!O98*25.4,0)))</f>
        <v/>
      </c>
      <c r="Q97" s="91" t="str">
        <f>IF(H97="","",IF('INFORMATION INPUT'!$B$3="IN",(FIXED(MROUND(AVERAGE('THICKNESS INPUT'!G98:O98),0.05),2)),MROUND(AVERAGE(H97:P97),1)))</f>
        <v/>
      </c>
      <c r="R97" s="93" t="str">
        <f t="shared" si="14"/>
        <v xml:space="preserve"> </v>
      </c>
      <c r="S97" s="93" t="str">
        <f>IF('THICKNESS INPUT'!P98="","",'THICKNESS INPUT'!P98)</f>
        <v/>
      </c>
      <c r="T97" s="93" t="str">
        <f>IF('THICKNESS INPUT'!Q98="","",IF('INFORMATION INPUT'!$B$3="IN",FIXED(MROUND('THICKNESS INPUT'!Q98,0.05),2),ROUND('THICKNESS INPUT'!Q98*25.4,0)))</f>
        <v/>
      </c>
      <c r="U97" s="93" t="str">
        <f t="shared" si="9"/>
        <v/>
      </c>
      <c r="V97" s="97"/>
      <c r="W97" s="98">
        <f>'INFORMATION INPUT'!$B$4-IF(+'INFORMATION INPUT'!$C$3="METRIC",25.4,1)</f>
        <v>7</v>
      </c>
      <c r="X97" s="98">
        <f t="shared" si="10"/>
        <v>0</v>
      </c>
      <c r="Y97" s="98">
        <f>IF(MAXA($AO97)&gt;'INFORMATION INPUT'!$B$4,IF(($AO97&gt;=(3*'THICKNESS REPORT'!$E$27)+'INFORMATION INPUT'!$B$4),1,0),0)</f>
        <v>0</v>
      </c>
      <c r="Z97" s="98">
        <f t="shared" si="11"/>
        <v>0</v>
      </c>
      <c r="AA97" s="98" t="str">
        <f t="shared" si="15"/>
        <v/>
      </c>
      <c r="AB97" s="83"/>
      <c r="AC97" s="83"/>
      <c r="AD97" s="83"/>
      <c r="AE97" s="83"/>
      <c r="AF97" s="98">
        <f t="shared" si="12"/>
        <v>0</v>
      </c>
      <c r="AG97" s="11"/>
      <c r="AH97" s="17">
        <f t="shared" si="13"/>
        <v>0</v>
      </c>
      <c r="AI97" s="17">
        <f t="shared" si="16"/>
        <v>9</v>
      </c>
      <c r="AJ97" s="17"/>
      <c r="AK97" s="17"/>
      <c r="AL97" s="17"/>
      <c r="AM97" s="17"/>
      <c r="AN97" s="17"/>
      <c r="AO97" s="17" t="str">
        <f t="shared" si="17"/>
        <v/>
      </c>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row>
    <row r="98" spans="1:162" ht="18">
      <c r="A98" s="91" t="str">
        <f>IF('THICKNESS INPUT'!A99="","",'THICKNESS INPUT'!A99)</f>
        <v/>
      </c>
      <c r="B98" s="92" t="str">
        <f>IF('THICKNESS INPUT'!B99="","",'THICKNESS INPUT'!B99)</f>
        <v/>
      </c>
      <c r="C98" s="93" t="str">
        <f>IF($H98="","",IF('INFORMATION INPUT'!$B$3="IN",FIXED('INFORMATION INPUT'!$B$4,2),FIXED('INFORMATION INPUT'!$B$4,0)))</f>
        <v/>
      </c>
      <c r="D98" s="93" t="str">
        <f>IF('THICKNESS INPUT'!C99="","",'THICKNESS INPUT'!C99)</f>
        <v/>
      </c>
      <c r="E98" s="93" t="str">
        <f>IF('THICKNESS INPUT'!D99="","",'THICKNESS INPUT'!D99)</f>
        <v/>
      </c>
      <c r="F98" s="94" t="str">
        <f>IF('THICKNESS INPUT'!E99="","",'THICKNESS INPUT'!E99)</f>
        <v/>
      </c>
      <c r="G98" s="93" t="str">
        <f>IF('THICKNESS INPUT'!F99="","",'THICKNESS INPUT'!F99)</f>
        <v/>
      </c>
      <c r="H98" s="93" t="str">
        <f>IF('THICKNESS INPUT'!G99="","",IF('INFORMATION INPUT'!$B$3="IN",FIXED('THICKNESS INPUT'!G99,2),ROUND('THICKNESS INPUT'!G99*25.4,0)))</f>
        <v/>
      </c>
      <c r="I98" s="93" t="str">
        <f>IF('THICKNESS INPUT'!H99="","",IF('INFORMATION INPUT'!$B$3="IN",FIXED('THICKNESS INPUT'!H99,2),ROUND('THICKNESS INPUT'!H99*25.4,0)))</f>
        <v/>
      </c>
      <c r="J98" s="93" t="str">
        <f>IF('THICKNESS INPUT'!I99="","",IF('INFORMATION INPUT'!$B$3="IN",FIXED('THICKNESS INPUT'!I99,2),ROUND('THICKNESS INPUT'!I99*25.4,0)))</f>
        <v/>
      </c>
      <c r="K98" s="93" t="str">
        <f>IF('THICKNESS INPUT'!J99="","",IF('INFORMATION INPUT'!$B$3="IN",FIXED('THICKNESS INPUT'!J99,2),ROUND('THICKNESS INPUT'!J99*25.4,0)))</f>
        <v/>
      </c>
      <c r="L98" s="93" t="str">
        <f>IF('THICKNESS INPUT'!K99="","",IF('INFORMATION INPUT'!$B$3="IN",FIXED('THICKNESS INPUT'!K99,2),ROUND('THICKNESS INPUT'!K99*25.4,0)))</f>
        <v/>
      </c>
      <c r="M98" s="93" t="str">
        <f>IF('THICKNESS INPUT'!L99="","",IF('INFORMATION INPUT'!$B$3="IN",FIXED('THICKNESS INPUT'!L99,2),ROUND('THICKNESS INPUT'!L99*25.4,0)))</f>
        <v/>
      </c>
      <c r="N98" s="93" t="str">
        <f>IF('THICKNESS INPUT'!M99="","",IF('INFORMATION INPUT'!$B$3="IN",FIXED('THICKNESS INPUT'!M99,2),ROUND('THICKNESS INPUT'!M99*25.4,0)))</f>
        <v/>
      </c>
      <c r="O98" s="93" t="str">
        <f>IF('THICKNESS INPUT'!N99="","",IF('INFORMATION INPUT'!$B$3="IN",FIXED('THICKNESS INPUT'!N99,2),ROUND('THICKNESS INPUT'!N99*25.4,0)))</f>
        <v/>
      </c>
      <c r="P98" s="93" t="str">
        <f>IF('THICKNESS INPUT'!O99="","",IF('INFORMATION INPUT'!$B$3="IN",FIXED('THICKNESS INPUT'!O99,2),ROUND('THICKNESS INPUT'!O99*25.4,0)))</f>
        <v/>
      </c>
      <c r="Q98" s="91" t="str">
        <f>IF(H98="","",IF('INFORMATION INPUT'!$B$3="IN",(FIXED(MROUND(AVERAGE('THICKNESS INPUT'!G99:O99),0.05),2)),MROUND(AVERAGE(H98:P98),1)))</f>
        <v/>
      </c>
      <c r="R98" s="93" t="str">
        <f t="shared" si="14"/>
        <v xml:space="preserve"> </v>
      </c>
      <c r="S98" s="93" t="str">
        <f>IF('THICKNESS INPUT'!P99="","",'THICKNESS INPUT'!P99)</f>
        <v/>
      </c>
      <c r="T98" s="93" t="str">
        <f>IF('THICKNESS INPUT'!Q99="","",IF('INFORMATION INPUT'!$B$3="IN",FIXED(MROUND('THICKNESS INPUT'!Q99,0.05),2),ROUND('THICKNESS INPUT'!Q99*25.4,0)))</f>
        <v/>
      </c>
      <c r="U98" s="93" t="str">
        <f t="shared" si="9"/>
        <v/>
      </c>
      <c r="V98" s="97"/>
      <c r="W98" s="98">
        <f>'INFORMATION INPUT'!$B$4-IF(+'INFORMATION INPUT'!$C$3="METRIC",25.4,1)</f>
        <v>7</v>
      </c>
      <c r="X98" s="98">
        <f t="shared" si="10"/>
        <v>0</v>
      </c>
      <c r="Y98" s="98">
        <f>IF(MAXA($AO98)&gt;'INFORMATION INPUT'!$B$4,IF(($AO98&gt;=(3*'THICKNESS REPORT'!$E$27)+'INFORMATION INPUT'!$B$4),1,0),0)</f>
        <v>0</v>
      </c>
      <c r="Z98" s="98">
        <f t="shared" si="11"/>
        <v>0</v>
      </c>
      <c r="AA98" s="98" t="str">
        <f t="shared" si="15"/>
        <v/>
      </c>
      <c r="AB98" s="83"/>
      <c r="AC98" s="83"/>
      <c r="AD98" s="83"/>
      <c r="AE98" s="83"/>
      <c r="AF98" s="98">
        <f t="shared" si="12"/>
        <v>0</v>
      </c>
      <c r="AG98" s="11"/>
      <c r="AH98" s="17">
        <f t="shared" si="13"/>
        <v>0</v>
      </c>
      <c r="AI98" s="17">
        <f t="shared" si="16"/>
        <v>9</v>
      </c>
      <c r="AJ98" s="17"/>
      <c r="AK98" s="17"/>
      <c r="AL98" s="17"/>
      <c r="AM98" s="17"/>
      <c r="AN98" s="17"/>
      <c r="AO98" s="17" t="str">
        <f t="shared" si="17"/>
        <v/>
      </c>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row>
    <row r="99" spans="1:162" ht="18">
      <c r="A99" s="91" t="str">
        <f>IF('THICKNESS INPUT'!A100="","",'THICKNESS INPUT'!A100)</f>
        <v/>
      </c>
      <c r="B99" s="92" t="str">
        <f>IF('THICKNESS INPUT'!B100="","",'THICKNESS INPUT'!B100)</f>
        <v/>
      </c>
      <c r="C99" s="93" t="str">
        <f>IF($H99="","",IF('INFORMATION INPUT'!$B$3="IN",FIXED('INFORMATION INPUT'!$B$4,2),FIXED('INFORMATION INPUT'!$B$4,0)))</f>
        <v/>
      </c>
      <c r="D99" s="93" t="str">
        <f>IF('THICKNESS INPUT'!C100="","",'THICKNESS INPUT'!C100)</f>
        <v/>
      </c>
      <c r="E99" s="93" t="str">
        <f>IF('THICKNESS INPUT'!D100="","",'THICKNESS INPUT'!D100)</f>
        <v/>
      </c>
      <c r="F99" s="94" t="str">
        <f>IF('THICKNESS INPUT'!E100="","",'THICKNESS INPUT'!E100)</f>
        <v/>
      </c>
      <c r="G99" s="93" t="str">
        <f>IF('THICKNESS INPUT'!F100="","",'THICKNESS INPUT'!F100)</f>
        <v/>
      </c>
      <c r="H99" s="93" t="str">
        <f>IF('THICKNESS INPUT'!G100="","",IF('INFORMATION INPUT'!$B$3="IN",FIXED('THICKNESS INPUT'!G100,2),ROUND('THICKNESS INPUT'!G100*25.4,0)))</f>
        <v/>
      </c>
      <c r="I99" s="93" t="str">
        <f>IF('THICKNESS INPUT'!H100="","",IF('INFORMATION INPUT'!$B$3="IN",FIXED('THICKNESS INPUT'!H100,2),ROUND('THICKNESS INPUT'!H100*25.4,0)))</f>
        <v/>
      </c>
      <c r="J99" s="93" t="str">
        <f>IF('THICKNESS INPUT'!I100="","",IF('INFORMATION INPUT'!$B$3="IN",FIXED('THICKNESS INPUT'!I100,2),ROUND('THICKNESS INPUT'!I100*25.4,0)))</f>
        <v/>
      </c>
      <c r="K99" s="93" t="str">
        <f>IF('THICKNESS INPUT'!J100="","",IF('INFORMATION INPUT'!$B$3="IN",FIXED('THICKNESS INPUT'!J100,2),ROUND('THICKNESS INPUT'!J100*25.4,0)))</f>
        <v/>
      </c>
      <c r="L99" s="93" t="str">
        <f>IF('THICKNESS INPUT'!K100="","",IF('INFORMATION INPUT'!$B$3="IN",FIXED('THICKNESS INPUT'!K100,2),ROUND('THICKNESS INPUT'!K100*25.4,0)))</f>
        <v/>
      </c>
      <c r="M99" s="93" t="str">
        <f>IF('THICKNESS INPUT'!L100="","",IF('INFORMATION INPUT'!$B$3="IN",FIXED('THICKNESS INPUT'!L100,2),ROUND('THICKNESS INPUT'!L100*25.4,0)))</f>
        <v/>
      </c>
      <c r="N99" s="93" t="str">
        <f>IF('THICKNESS INPUT'!M100="","",IF('INFORMATION INPUT'!$B$3="IN",FIXED('THICKNESS INPUT'!M100,2),ROUND('THICKNESS INPUT'!M100*25.4,0)))</f>
        <v/>
      </c>
      <c r="O99" s="93" t="str">
        <f>IF('THICKNESS INPUT'!N100="","",IF('INFORMATION INPUT'!$B$3="IN",FIXED('THICKNESS INPUT'!N100,2),ROUND('THICKNESS INPUT'!N100*25.4,0)))</f>
        <v/>
      </c>
      <c r="P99" s="93" t="str">
        <f>IF('THICKNESS INPUT'!O100="","",IF('INFORMATION INPUT'!$B$3="IN",FIXED('THICKNESS INPUT'!O100,2),ROUND('THICKNESS INPUT'!O100*25.4,0)))</f>
        <v/>
      </c>
      <c r="Q99" s="91" t="str">
        <f>IF(H99="","",IF('INFORMATION INPUT'!$B$3="IN",(FIXED(MROUND(AVERAGE('THICKNESS INPUT'!G100:O100),0.05),2)),MROUND(AVERAGE(H99:P99),1)))</f>
        <v/>
      </c>
      <c r="R99" s="93" t="str">
        <f t="shared" si="14"/>
        <v xml:space="preserve"> </v>
      </c>
      <c r="S99" s="93" t="str">
        <f>IF('THICKNESS INPUT'!P100="","",'THICKNESS INPUT'!P100)</f>
        <v/>
      </c>
      <c r="T99" s="93" t="str">
        <f>IF('THICKNESS INPUT'!Q100="","",IF('INFORMATION INPUT'!$B$3="IN",FIXED(MROUND('THICKNESS INPUT'!Q100,0.05),2),ROUND('THICKNESS INPUT'!Q100*25.4,0)))</f>
        <v/>
      </c>
      <c r="U99" s="93" t="str">
        <f t="shared" si="9"/>
        <v/>
      </c>
      <c r="V99" s="97"/>
      <c r="W99" s="98">
        <f>'INFORMATION INPUT'!$B$4-IF(+'INFORMATION INPUT'!$C$3="METRIC",25.4,1)</f>
        <v>7</v>
      </c>
      <c r="X99" s="98">
        <f t="shared" si="10"/>
        <v>0</v>
      </c>
      <c r="Y99" s="98">
        <f>IF(MAXA($AO99)&gt;'INFORMATION INPUT'!$B$4,IF(($AO99&gt;=(3*'THICKNESS REPORT'!$E$27)+'INFORMATION INPUT'!$B$4),1,0),0)</f>
        <v>0</v>
      </c>
      <c r="Z99" s="98">
        <f t="shared" si="11"/>
        <v>0</v>
      </c>
      <c r="AA99" s="98" t="str">
        <f t="shared" si="15"/>
        <v/>
      </c>
      <c r="AB99" s="83"/>
      <c r="AC99" s="83"/>
      <c r="AD99" s="83"/>
      <c r="AE99" s="83"/>
      <c r="AF99" s="98">
        <f t="shared" si="12"/>
        <v>0</v>
      </c>
      <c r="AG99" s="11"/>
      <c r="AH99" s="17">
        <f t="shared" si="13"/>
        <v>0</v>
      </c>
      <c r="AI99" s="17">
        <f t="shared" si="16"/>
        <v>9</v>
      </c>
      <c r="AJ99" s="17"/>
      <c r="AK99" s="17"/>
      <c r="AL99" s="17"/>
      <c r="AM99" s="17"/>
      <c r="AN99" s="17"/>
      <c r="AO99" s="17" t="str">
        <f t="shared" si="17"/>
        <v/>
      </c>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row>
    <row r="100" spans="1:162" ht="18">
      <c r="A100" s="91" t="str">
        <f>IF('THICKNESS INPUT'!A101="","",'THICKNESS INPUT'!A101)</f>
        <v/>
      </c>
      <c r="B100" s="92" t="str">
        <f>IF('THICKNESS INPUT'!B101="","",'THICKNESS INPUT'!B101)</f>
        <v/>
      </c>
      <c r="C100" s="93" t="str">
        <f>IF($H100="","",IF('INFORMATION INPUT'!$B$3="IN",FIXED('INFORMATION INPUT'!$B$4,2),FIXED('INFORMATION INPUT'!$B$4,0)))</f>
        <v/>
      </c>
      <c r="D100" s="93" t="str">
        <f>IF('THICKNESS INPUT'!C101="","",'THICKNESS INPUT'!C101)</f>
        <v/>
      </c>
      <c r="E100" s="93" t="str">
        <f>IF('THICKNESS INPUT'!D101="","",'THICKNESS INPUT'!D101)</f>
        <v/>
      </c>
      <c r="F100" s="94" t="str">
        <f>IF('THICKNESS INPUT'!E101="","",'THICKNESS INPUT'!E101)</f>
        <v/>
      </c>
      <c r="G100" s="93" t="str">
        <f>IF('THICKNESS INPUT'!F101="","",'THICKNESS INPUT'!F101)</f>
        <v/>
      </c>
      <c r="H100" s="93" t="str">
        <f>IF('THICKNESS INPUT'!G101="","",IF('INFORMATION INPUT'!$B$3="IN",FIXED('THICKNESS INPUT'!G101,2),ROUND('THICKNESS INPUT'!G101*25.4,0)))</f>
        <v/>
      </c>
      <c r="I100" s="93" t="str">
        <f>IF('THICKNESS INPUT'!H101="","",IF('INFORMATION INPUT'!$B$3="IN",FIXED('THICKNESS INPUT'!H101,2),ROUND('THICKNESS INPUT'!H101*25.4,0)))</f>
        <v/>
      </c>
      <c r="J100" s="93" t="str">
        <f>IF('THICKNESS INPUT'!I101="","",IF('INFORMATION INPUT'!$B$3="IN",FIXED('THICKNESS INPUT'!I101,2),ROUND('THICKNESS INPUT'!I101*25.4,0)))</f>
        <v/>
      </c>
      <c r="K100" s="93" t="str">
        <f>IF('THICKNESS INPUT'!J101="","",IF('INFORMATION INPUT'!$B$3="IN",FIXED('THICKNESS INPUT'!J101,2),ROUND('THICKNESS INPUT'!J101*25.4,0)))</f>
        <v/>
      </c>
      <c r="L100" s="93" t="str">
        <f>IF('THICKNESS INPUT'!K101="","",IF('INFORMATION INPUT'!$B$3="IN",FIXED('THICKNESS INPUT'!K101,2),ROUND('THICKNESS INPUT'!K101*25.4,0)))</f>
        <v/>
      </c>
      <c r="M100" s="93" t="str">
        <f>IF('THICKNESS INPUT'!L101="","",IF('INFORMATION INPUT'!$B$3="IN",FIXED('THICKNESS INPUT'!L101,2),ROUND('THICKNESS INPUT'!L101*25.4,0)))</f>
        <v/>
      </c>
      <c r="N100" s="93" t="str">
        <f>IF('THICKNESS INPUT'!M101="","",IF('INFORMATION INPUT'!$B$3="IN",FIXED('THICKNESS INPUT'!M101,2),ROUND('THICKNESS INPUT'!M101*25.4,0)))</f>
        <v/>
      </c>
      <c r="O100" s="93" t="str">
        <f>IF('THICKNESS INPUT'!N101="","",IF('INFORMATION INPUT'!$B$3="IN",FIXED('THICKNESS INPUT'!N101,2),ROUND('THICKNESS INPUT'!N101*25.4,0)))</f>
        <v/>
      </c>
      <c r="P100" s="93" t="str">
        <f>IF('THICKNESS INPUT'!O101="","",IF('INFORMATION INPUT'!$B$3="IN",FIXED('THICKNESS INPUT'!O101,2),ROUND('THICKNESS INPUT'!O101*25.4,0)))</f>
        <v/>
      </c>
      <c r="Q100" s="91" t="str">
        <f>IF(H100="","",IF('INFORMATION INPUT'!$B$3="IN",(FIXED(MROUND(AVERAGE('THICKNESS INPUT'!G101:O101),0.05),2)),MROUND(AVERAGE(H100:P100),1)))</f>
        <v/>
      </c>
      <c r="R100" s="93" t="str">
        <f t="shared" si="14"/>
        <v xml:space="preserve"> </v>
      </c>
      <c r="S100" s="93" t="str">
        <f>IF('THICKNESS INPUT'!P101="","",'THICKNESS INPUT'!P101)</f>
        <v/>
      </c>
      <c r="T100" s="93" t="str">
        <f>IF('THICKNESS INPUT'!Q101="","",IF('INFORMATION INPUT'!$B$3="IN",FIXED(MROUND('THICKNESS INPUT'!Q101,0.05),2),ROUND('THICKNESS INPUT'!Q101*25.4,0)))</f>
        <v/>
      </c>
      <c r="U100" s="93" t="str">
        <f t="shared" si="9"/>
        <v/>
      </c>
      <c r="V100" s="97"/>
      <c r="W100" s="98">
        <f>'INFORMATION INPUT'!$B$4-IF(+'INFORMATION INPUT'!$C$3="METRIC",25.4,1)</f>
        <v>7</v>
      </c>
      <c r="X100" s="98">
        <f t="shared" si="10"/>
        <v>0</v>
      </c>
      <c r="Y100" s="98">
        <f>IF(MAXA($AO100)&gt;'INFORMATION INPUT'!$B$4,IF(($AO100&gt;=(3*'THICKNESS REPORT'!$E$27)+'INFORMATION INPUT'!$B$4),1,0),0)</f>
        <v>0</v>
      </c>
      <c r="Z100" s="98">
        <f t="shared" si="11"/>
        <v>0</v>
      </c>
      <c r="AA100" s="98" t="str">
        <f t="shared" si="15"/>
        <v/>
      </c>
      <c r="AB100" s="83"/>
      <c r="AC100" s="83"/>
      <c r="AD100" s="83"/>
      <c r="AE100" s="83"/>
      <c r="AF100" s="98">
        <f t="shared" si="12"/>
        <v>0</v>
      </c>
      <c r="AG100" s="11"/>
      <c r="AH100" s="17">
        <f t="shared" si="13"/>
        <v>0</v>
      </c>
      <c r="AI100" s="17">
        <f t="shared" si="16"/>
        <v>9</v>
      </c>
      <c r="AJ100" s="17"/>
      <c r="AK100" s="17"/>
      <c r="AL100" s="17"/>
      <c r="AM100" s="17"/>
      <c r="AN100" s="17"/>
      <c r="AO100" s="17" t="str">
        <f t="shared" si="17"/>
        <v/>
      </c>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row>
    <row r="101" spans="1:162" ht="18">
      <c r="A101" s="91" t="str">
        <f>IF('THICKNESS INPUT'!A102="","",'THICKNESS INPUT'!A102)</f>
        <v/>
      </c>
      <c r="B101" s="92" t="str">
        <f>IF('THICKNESS INPUT'!B102="","",'THICKNESS INPUT'!B102)</f>
        <v/>
      </c>
      <c r="C101" s="93" t="str">
        <f>IF($H101="","",IF('INFORMATION INPUT'!$B$3="IN",FIXED('INFORMATION INPUT'!$B$4,2),FIXED('INFORMATION INPUT'!$B$4,0)))</f>
        <v/>
      </c>
      <c r="D101" s="93" t="str">
        <f>IF('THICKNESS INPUT'!C102="","",'THICKNESS INPUT'!C102)</f>
        <v/>
      </c>
      <c r="E101" s="93" t="str">
        <f>IF('THICKNESS INPUT'!D102="","",'THICKNESS INPUT'!D102)</f>
        <v/>
      </c>
      <c r="F101" s="94" t="str">
        <f>IF('THICKNESS INPUT'!E102="","",'THICKNESS INPUT'!E102)</f>
        <v/>
      </c>
      <c r="G101" s="93" t="str">
        <f>IF('THICKNESS INPUT'!F102="","",'THICKNESS INPUT'!F102)</f>
        <v/>
      </c>
      <c r="H101" s="93" t="str">
        <f>IF('THICKNESS INPUT'!G102="","",IF('INFORMATION INPUT'!$B$3="IN",FIXED('THICKNESS INPUT'!G102,2),ROUND('THICKNESS INPUT'!G102*25.4,0)))</f>
        <v/>
      </c>
      <c r="I101" s="93" t="str">
        <f>IF('THICKNESS INPUT'!H102="","",IF('INFORMATION INPUT'!$B$3="IN",FIXED('THICKNESS INPUT'!H102,2),ROUND('THICKNESS INPUT'!H102*25.4,0)))</f>
        <v/>
      </c>
      <c r="J101" s="93" t="str">
        <f>IF('THICKNESS INPUT'!I102="","",IF('INFORMATION INPUT'!$B$3="IN",FIXED('THICKNESS INPUT'!I102,2),ROUND('THICKNESS INPUT'!I102*25.4,0)))</f>
        <v/>
      </c>
      <c r="K101" s="93" t="str">
        <f>IF('THICKNESS INPUT'!J102="","",IF('INFORMATION INPUT'!$B$3="IN",FIXED('THICKNESS INPUT'!J102,2),ROUND('THICKNESS INPUT'!J102*25.4,0)))</f>
        <v/>
      </c>
      <c r="L101" s="93" t="str">
        <f>IF('THICKNESS INPUT'!K102="","",IF('INFORMATION INPUT'!$B$3="IN",FIXED('THICKNESS INPUT'!K102,2),ROUND('THICKNESS INPUT'!K102*25.4,0)))</f>
        <v/>
      </c>
      <c r="M101" s="93" t="str">
        <f>IF('THICKNESS INPUT'!L102="","",IF('INFORMATION INPUT'!$B$3="IN",FIXED('THICKNESS INPUT'!L102,2),ROUND('THICKNESS INPUT'!L102*25.4,0)))</f>
        <v/>
      </c>
      <c r="N101" s="93" t="str">
        <f>IF('THICKNESS INPUT'!M102="","",IF('INFORMATION INPUT'!$B$3="IN",FIXED('THICKNESS INPUT'!M102,2),ROUND('THICKNESS INPUT'!M102*25.4,0)))</f>
        <v/>
      </c>
      <c r="O101" s="93" t="str">
        <f>IF('THICKNESS INPUT'!N102="","",IF('INFORMATION INPUT'!$B$3="IN",FIXED('THICKNESS INPUT'!N102,2),ROUND('THICKNESS INPUT'!N102*25.4,0)))</f>
        <v/>
      </c>
      <c r="P101" s="93" t="str">
        <f>IF('THICKNESS INPUT'!O102="","",IF('INFORMATION INPUT'!$B$3="IN",FIXED('THICKNESS INPUT'!O102,2),ROUND('THICKNESS INPUT'!O102*25.4,0)))</f>
        <v/>
      </c>
      <c r="Q101" s="91" t="str">
        <f>IF(H101="","",IF('INFORMATION INPUT'!$B$3="IN",(FIXED(MROUND(AVERAGE('THICKNESS INPUT'!G102:O102),0.05),2)),MROUND(AVERAGE(H101:P101),1)))</f>
        <v/>
      </c>
      <c r="R101" s="93" t="str">
        <f t="shared" si="14"/>
        <v xml:space="preserve"> </v>
      </c>
      <c r="S101" s="93" t="str">
        <f>IF('THICKNESS INPUT'!P102="","",'THICKNESS INPUT'!P102)</f>
        <v/>
      </c>
      <c r="T101" s="93" t="str">
        <f>IF('THICKNESS INPUT'!Q102="","",IF('INFORMATION INPUT'!$B$3="IN",FIXED(MROUND('THICKNESS INPUT'!Q102,0.05),2),ROUND('THICKNESS INPUT'!Q102*25.4,0)))</f>
        <v/>
      </c>
      <c r="U101" s="93" t="str">
        <f t="shared" si="9"/>
        <v/>
      </c>
      <c r="V101" s="97"/>
      <c r="W101" s="98">
        <f>'INFORMATION INPUT'!$B$4-IF(+'INFORMATION INPUT'!$C$3="METRIC",25.4,1)</f>
        <v>7</v>
      </c>
      <c r="X101" s="98">
        <f t="shared" si="10"/>
        <v>0</v>
      </c>
      <c r="Y101" s="98">
        <f>IF(MAXA($AO101)&gt;'INFORMATION INPUT'!$B$4,IF(($AO101&gt;=(3*'THICKNESS REPORT'!$E$27)+'INFORMATION INPUT'!$B$4),1,0),0)</f>
        <v>0</v>
      </c>
      <c r="Z101" s="98">
        <f t="shared" si="11"/>
        <v>0</v>
      </c>
      <c r="AA101" s="98" t="str">
        <f t="shared" si="15"/>
        <v/>
      </c>
      <c r="AB101" s="83"/>
      <c r="AC101" s="83"/>
      <c r="AD101" s="83"/>
      <c r="AE101" s="83"/>
      <c r="AF101" s="98">
        <f t="shared" si="12"/>
        <v>0</v>
      </c>
      <c r="AG101" s="11"/>
      <c r="AH101" s="17">
        <f t="shared" si="13"/>
        <v>0</v>
      </c>
      <c r="AI101" s="17">
        <f t="shared" si="16"/>
        <v>9</v>
      </c>
      <c r="AJ101" s="17"/>
      <c r="AK101" s="17"/>
      <c r="AL101" s="17"/>
      <c r="AM101" s="17"/>
      <c r="AN101" s="17"/>
      <c r="AO101" s="17" t="str">
        <f t="shared" si="17"/>
        <v/>
      </c>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c r="FB101" s="17"/>
      <c r="FC101" s="17"/>
      <c r="FD101" s="17"/>
      <c r="FE101" s="17"/>
      <c r="FF101" s="17"/>
    </row>
    <row r="102" spans="1:162" ht="18">
      <c r="A102" s="91" t="str">
        <f>IF('THICKNESS INPUT'!A103="","",'THICKNESS INPUT'!A103)</f>
        <v/>
      </c>
      <c r="B102" s="92" t="str">
        <f>IF('THICKNESS INPUT'!B103="","",'THICKNESS INPUT'!B103)</f>
        <v/>
      </c>
      <c r="C102" s="93" t="str">
        <f>IF($H102="","",IF('INFORMATION INPUT'!$B$3="IN",FIXED('INFORMATION INPUT'!$B$4,2),FIXED('INFORMATION INPUT'!$B$4,0)))</f>
        <v/>
      </c>
      <c r="D102" s="93" t="str">
        <f>IF('THICKNESS INPUT'!C103="","",'THICKNESS INPUT'!C103)</f>
        <v/>
      </c>
      <c r="E102" s="93" t="str">
        <f>IF('THICKNESS INPUT'!D103="","",'THICKNESS INPUT'!D103)</f>
        <v/>
      </c>
      <c r="F102" s="94" t="str">
        <f>IF('THICKNESS INPUT'!E103="","",'THICKNESS INPUT'!E103)</f>
        <v/>
      </c>
      <c r="G102" s="93" t="str">
        <f>IF('THICKNESS INPUT'!F103="","",'THICKNESS INPUT'!F103)</f>
        <v/>
      </c>
      <c r="H102" s="93" t="str">
        <f>IF('THICKNESS INPUT'!G103="","",IF('INFORMATION INPUT'!$B$3="IN",FIXED('THICKNESS INPUT'!G103,2),ROUND('THICKNESS INPUT'!G103*25.4,0)))</f>
        <v/>
      </c>
      <c r="I102" s="93" t="str">
        <f>IF('THICKNESS INPUT'!H103="","",IF('INFORMATION INPUT'!$B$3="IN",FIXED('THICKNESS INPUT'!H103,2),ROUND('THICKNESS INPUT'!H103*25.4,0)))</f>
        <v/>
      </c>
      <c r="J102" s="93" t="str">
        <f>IF('THICKNESS INPUT'!I103="","",IF('INFORMATION INPUT'!$B$3="IN",FIXED('THICKNESS INPUT'!I103,2),ROUND('THICKNESS INPUT'!I103*25.4,0)))</f>
        <v/>
      </c>
      <c r="K102" s="93" t="str">
        <f>IF('THICKNESS INPUT'!J103="","",IF('INFORMATION INPUT'!$B$3="IN",FIXED('THICKNESS INPUT'!J103,2),ROUND('THICKNESS INPUT'!J103*25.4,0)))</f>
        <v/>
      </c>
      <c r="L102" s="93" t="str">
        <f>IF('THICKNESS INPUT'!K103="","",IF('INFORMATION INPUT'!$B$3="IN",FIXED('THICKNESS INPUT'!K103,2),ROUND('THICKNESS INPUT'!K103*25.4,0)))</f>
        <v/>
      </c>
      <c r="M102" s="93" t="str">
        <f>IF('THICKNESS INPUT'!L103="","",IF('INFORMATION INPUT'!$B$3="IN",FIXED('THICKNESS INPUT'!L103,2),ROUND('THICKNESS INPUT'!L103*25.4,0)))</f>
        <v/>
      </c>
      <c r="N102" s="93" t="str">
        <f>IF('THICKNESS INPUT'!M103="","",IF('INFORMATION INPUT'!$B$3="IN",FIXED('THICKNESS INPUT'!M103,2),ROUND('THICKNESS INPUT'!M103*25.4,0)))</f>
        <v/>
      </c>
      <c r="O102" s="93" t="str">
        <f>IF('THICKNESS INPUT'!N103="","",IF('INFORMATION INPUT'!$B$3="IN",FIXED('THICKNESS INPUT'!N103,2),ROUND('THICKNESS INPUT'!N103*25.4,0)))</f>
        <v/>
      </c>
      <c r="P102" s="93" t="str">
        <f>IF('THICKNESS INPUT'!O103="","",IF('INFORMATION INPUT'!$B$3="IN",FIXED('THICKNESS INPUT'!O103,2),ROUND('THICKNESS INPUT'!O103*25.4,0)))</f>
        <v/>
      </c>
      <c r="Q102" s="91" t="str">
        <f>IF(H102="","",IF('INFORMATION INPUT'!$B$3="IN",(FIXED(MROUND(AVERAGE('THICKNESS INPUT'!G103:O103),0.05),2)),MROUND(AVERAGE(H102:P102),1)))</f>
        <v/>
      </c>
      <c r="R102" s="93" t="str">
        <f t="shared" si="14"/>
        <v xml:space="preserve"> </v>
      </c>
      <c r="S102" s="93" t="str">
        <f>IF('THICKNESS INPUT'!P103="","",'THICKNESS INPUT'!P103)</f>
        <v/>
      </c>
      <c r="T102" s="93" t="str">
        <f>IF('THICKNESS INPUT'!Q103="","",IF('INFORMATION INPUT'!$B$3="IN",FIXED(MROUND('THICKNESS INPUT'!Q103,0.05),2),ROUND('THICKNESS INPUT'!Q103*25.4,0)))</f>
        <v/>
      </c>
      <c r="U102" s="93" t="str">
        <f t="shared" si="9"/>
        <v/>
      </c>
      <c r="V102" s="97"/>
      <c r="W102" s="98">
        <f>'INFORMATION INPUT'!$B$4-IF(+'INFORMATION INPUT'!$C$3="METRIC",25.4,1)</f>
        <v>7</v>
      </c>
      <c r="X102" s="98">
        <f t="shared" si="10"/>
        <v>0</v>
      </c>
      <c r="Y102" s="98">
        <f>IF(MAXA($AO102)&gt;'INFORMATION INPUT'!$B$4,IF(($AO102&gt;=(3*'THICKNESS REPORT'!$E$27)+'INFORMATION INPUT'!$B$4),1,0),0)</f>
        <v>0</v>
      </c>
      <c r="Z102" s="98">
        <f t="shared" si="11"/>
        <v>0</v>
      </c>
      <c r="AA102" s="98" t="str">
        <f t="shared" si="15"/>
        <v/>
      </c>
      <c r="AB102" s="83"/>
      <c r="AC102" s="83"/>
      <c r="AD102" s="83"/>
      <c r="AE102" s="83"/>
      <c r="AF102" s="98">
        <f t="shared" si="12"/>
        <v>0</v>
      </c>
      <c r="AG102" s="11"/>
      <c r="AH102" s="17">
        <f t="shared" si="13"/>
        <v>0</v>
      </c>
      <c r="AI102" s="17">
        <f t="shared" si="16"/>
        <v>9</v>
      </c>
      <c r="AJ102" s="17"/>
      <c r="AK102" s="17"/>
      <c r="AL102" s="17"/>
      <c r="AM102" s="17"/>
      <c r="AN102" s="17"/>
      <c r="AO102" s="17" t="str">
        <f t="shared" si="17"/>
        <v/>
      </c>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c r="FB102" s="17"/>
      <c r="FC102" s="17"/>
      <c r="FD102" s="17"/>
      <c r="FE102" s="17"/>
      <c r="FF102" s="17"/>
    </row>
    <row r="103" spans="1:162" ht="18">
      <c r="A103" s="91" t="str">
        <f>IF('THICKNESS INPUT'!A104="","",'THICKNESS INPUT'!A104)</f>
        <v/>
      </c>
      <c r="B103" s="92" t="str">
        <f>IF('THICKNESS INPUT'!B104="","",'THICKNESS INPUT'!B104)</f>
        <v/>
      </c>
      <c r="C103" s="93" t="str">
        <f>IF($H103="","",IF('INFORMATION INPUT'!$B$3="IN",FIXED('INFORMATION INPUT'!$B$4,2),FIXED('INFORMATION INPUT'!$B$4,0)))</f>
        <v/>
      </c>
      <c r="D103" s="93" t="str">
        <f>IF('THICKNESS INPUT'!C104="","",'THICKNESS INPUT'!C104)</f>
        <v/>
      </c>
      <c r="E103" s="93" t="str">
        <f>IF('THICKNESS INPUT'!D104="","",'THICKNESS INPUT'!D104)</f>
        <v/>
      </c>
      <c r="F103" s="94" t="str">
        <f>IF('THICKNESS INPUT'!E104="","",'THICKNESS INPUT'!E104)</f>
        <v/>
      </c>
      <c r="G103" s="93" t="str">
        <f>IF('THICKNESS INPUT'!F104="","",'THICKNESS INPUT'!F104)</f>
        <v/>
      </c>
      <c r="H103" s="93" t="str">
        <f>IF('THICKNESS INPUT'!G104="","",IF('INFORMATION INPUT'!$B$3="IN",FIXED('THICKNESS INPUT'!G104,2),ROUND('THICKNESS INPUT'!G104*25.4,0)))</f>
        <v/>
      </c>
      <c r="I103" s="93" t="str">
        <f>IF('THICKNESS INPUT'!H104="","",IF('INFORMATION INPUT'!$B$3="IN",FIXED('THICKNESS INPUT'!H104,2),ROUND('THICKNESS INPUT'!H104*25.4,0)))</f>
        <v/>
      </c>
      <c r="J103" s="93" t="str">
        <f>IF('THICKNESS INPUT'!I104="","",IF('INFORMATION INPUT'!$B$3="IN",FIXED('THICKNESS INPUT'!I104,2),ROUND('THICKNESS INPUT'!I104*25.4,0)))</f>
        <v/>
      </c>
      <c r="K103" s="93" t="str">
        <f>IF('THICKNESS INPUT'!J104="","",IF('INFORMATION INPUT'!$B$3="IN",FIXED('THICKNESS INPUT'!J104,2),ROUND('THICKNESS INPUT'!J104*25.4,0)))</f>
        <v/>
      </c>
      <c r="L103" s="93" t="str">
        <f>IF('THICKNESS INPUT'!K104="","",IF('INFORMATION INPUT'!$B$3="IN",FIXED('THICKNESS INPUT'!K104,2),ROUND('THICKNESS INPUT'!K104*25.4,0)))</f>
        <v/>
      </c>
      <c r="M103" s="93" t="str">
        <f>IF('THICKNESS INPUT'!L104="","",IF('INFORMATION INPUT'!$B$3="IN",FIXED('THICKNESS INPUT'!L104,2),ROUND('THICKNESS INPUT'!L104*25.4,0)))</f>
        <v/>
      </c>
      <c r="N103" s="93" t="str">
        <f>IF('THICKNESS INPUT'!M104="","",IF('INFORMATION INPUT'!$B$3="IN",FIXED('THICKNESS INPUT'!M104,2),ROUND('THICKNESS INPUT'!M104*25.4,0)))</f>
        <v/>
      </c>
      <c r="O103" s="93" t="str">
        <f>IF('THICKNESS INPUT'!N104="","",IF('INFORMATION INPUT'!$B$3="IN",FIXED('THICKNESS INPUT'!N104,2),ROUND('THICKNESS INPUT'!N104*25.4,0)))</f>
        <v/>
      </c>
      <c r="P103" s="93" t="str">
        <f>IF('THICKNESS INPUT'!O104="","",IF('INFORMATION INPUT'!$B$3="IN",FIXED('THICKNESS INPUT'!O104,2),ROUND('THICKNESS INPUT'!O104*25.4,0)))</f>
        <v/>
      </c>
      <c r="Q103" s="91" t="str">
        <f>IF(H103="","",IF('INFORMATION INPUT'!$B$3="IN",(FIXED(MROUND(AVERAGE('THICKNESS INPUT'!G104:O104),0.05),2)),MROUND(AVERAGE(H103:P103),1)))</f>
        <v/>
      </c>
      <c r="R103" s="93" t="str">
        <f t="shared" si="14"/>
        <v xml:space="preserve"> </v>
      </c>
      <c r="S103" s="93" t="str">
        <f>IF('THICKNESS INPUT'!P104="","",'THICKNESS INPUT'!P104)</f>
        <v/>
      </c>
      <c r="T103" s="93" t="str">
        <f>IF('THICKNESS INPUT'!Q104="","",IF('INFORMATION INPUT'!$B$3="IN",FIXED(MROUND('THICKNESS INPUT'!Q104,0.05),2),ROUND('THICKNESS INPUT'!Q104*25.4,0)))</f>
        <v/>
      </c>
      <c r="U103" s="93" t="str">
        <f t="shared" si="9"/>
        <v/>
      </c>
      <c r="V103" s="97"/>
      <c r="W103" s="98">
        <f>'INFORMATION INPUT'!$B$4-IF(+'INFORMATION INPUT'!$C$3="METRIC",25.4,1)</f>
        <v>7</v>
      </c>
      <c r="X103" s="98">
        <f t="shared" si="10"/>
        <v>0</v>
      </c>
      <c r="Y103" s="98">
        <f>IF(MAXA($AO103)&gt;'INFORMATION INPUT'!$B$4,IF(($AO103&gt;=(3*'THICKNESS REPORT'!$E$27)+'INFORMATION INPUT'!$B$4),1,0),0)</f>
        <v>0</v>
      </c>
      <c r="Z103" s="98">
        <f t="shared" si="11"/>
        <v>0</v>
      </c>
      <c r="AA103" s="98" t="str">
        <f t="shared" si="15"/>
        <v/>
      </c>
      <c r="AB103" s="83"/>
      <c r="AC103" s="83"/>
      <c r="AD103" s="83"/>
      <c r="AE103" s="83"/>
      <c r="AF103" s="98">
        <f t="shared" si="12"/>
        <v>0</v>
      </c>
      <c r="AG103" s="11"/>
      <c r="AH103" s="17">
        <f t="shared" si="13"/>
        <v>0</v>
      </c>
      <c r="AI103" s="17">
        <f t="shared" si="16"/>
        <v>9</v>
      </c>
      <c r="AJ103" s="17"/>
      <c r="AK103" s="17"/>
      <c r="AL103" s="17"/>
      <c r="AM103" s="17"/>
      <c r="AN103" s="17"/>
      <c r="AO103" s="17" t="str">
        <f t="shared" si="17"/>
        <v/>
      </c>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row>
    <row r="104" spans="1:162" ht="18">
      <c r="A104" s="91" t="str">
        <f>IF('THICKNESS INPUT'!A105="","",'THICKNESS INPUT'!A105)</f>
        <v/>
      </c>
      <c r="B104" s="92" t="str">
        <f>IF('THICKNESS INPUT'!B105="","",'THICKNESS INPUT'!B105)</f>
        <v/>
      </c>
      <c r="C104" s="93" t="str">
        <f>IF($H104="","",IF('INFORMATION INPUT'!$B$3="IN",FIXED('INFORMATION INPUT'!$B$4,2),FIXED('INFORMATION INPUT'!$B$4,0)))</f>
        <v/>
      </c>
      <c r="D104" s="93" t="str">
        <f>IF('THICKNESS INPUT'!C105="","",'THICKNESS INPUT'!C105)</f>
        <v/>
      </c>
      <c r="E104" s="93" t="str">
        <f>IF('THICKNESS INPUT'!D105="","",'THICKNESS INPUT'!D105)</f>
        <v/>
      </c>
      <c r="F104" s="94" t="str">
        <f>IF('THICKNESS INPUT'!E105="","",'THICKNESS INPUT'!E105)</f>
        <v/>
      </c>
      <c r="G104" s="93" t="str">
        <f>IF('THICKNESS INPUT'!F105="","",'THICKNESS INPUT'!F105)</f>
        <v/>
      </c>
      <c r="H104" s="93" t="str">
        <f>IF('THICKNESS INPUT'!G105="","",IF('INFORMATION INPUT'!$B$3="IN",FIXED('THICKNESS INPUT'!G105,2),ROUND('THICKNESS INPUT'!G105*25.4,0)))</f>
        <v/>
      </c>
      <c r="I104" s="93" t="str">
        <f>IF('THICKNESS INPUT'!H105="","",IF('INFORMATION INPUT'!$B$3="IN",FIXED('THICKNESS INPUT'!H105,2),ROUND('THICKNESS INPUT'!H105*25.4,0)))</f>
        <v/>
      </c>
      <c r="J104" s="93" t="str">
        <f>IF('THICKNESS INPUT'!I105="","",IF('INFORMATION INPUT'!$B$3="IN",FIXED('THICKNESS INPUT'!I105,2),ROUND('THICKNESS INPUT'!I105*25.4,0)))</f>
        <v/>
      </c>
      <c r="K104" s="93" t="str">
        <f>IF('THICKNESS INPUT'!J105="","",IF('INFORMATION INPUT'!$B$3="IN",FIXED('THICKNESS INPUT'!J105,2),ROUND('THICKNESS INPUT'!J105*25.4,0)))</f>
        <v/>
      </c>
      <c r="L104" s="93" t="str">
        <f>IF('THICKNESS INPUT'!K105="","",IF('INFORMATION INPUT'!$B$3="IN",FIXED('THICKNESS INPUT'!K105,2),ROUND('THICKNESS INPUT'!K105*25.4,0)))</f>
        <v/>
      </c>
      <c r="M104" s="93" t="str">
        <f>IF('THICKNESS INPUT'!L105="","",IF('INFORMATION INPUT'!$B$3="IN",FIXED('THICKNESS INPUT'!L105,2),ROUND('THICKNESS INPUT'!L105*25.4,0)))</f>
        <v/>
      </c>
      <c r="N104" s="93" t="str">
        <f>IF('THICKNESS INPUT'!M105="","",IF('INFORMATION INPUT'!$B$3="IN",FIXED('THICKNESS INPUT'!M105,2),ROUND('THICKNESS INPUT'!M105*25.4,0)))</f>
        <v/>
      </c>
      <c r="O104" s="93" t="str">
        <f>IF('THICKNESS INPUT'!N105="","",IF('INFORMATION INPUT'!$B$3="IN",FIXED('THICKNESS INPUT'!N105,2),ROUND('THICKNESS INPUT'!N105*25.4,0)))</f>
        <v/>
      </c>
      <c r="P104" s="93" t="str">
        <f>IF('THICKNESS INPUT'!O105="","",IF('INFORMATION INPUT'!$B$3="IN",FIXED('THICKNESS INPUT'!O105,2),ROUND('THICKNESS INPUT'!O105*25.4,0)))</f>
        <v/>
      </c>
      <c r="Q104" s="91" t="str">
        <f>IF(H104="","",IF('INFORMATION INPUT'!$B$3="IN",(FIXED(MROUND(AVERAGE('THICKNESS INPUT'!G105:O105),0.05),2)),MROUND(AVERAGE(H104:P104),1)))</f>
        <v/>
      </c>
      <c r="R104" s="93" t="str">
        <f t="shared" si="14"/>
        <v xml:space="preserve"> </v>
      </c>
      <c r="S104" s="93" t="str">
        <f>IF('THICKNESS INPUT'!P105="","",'THICKNESS INPUT'!P105)</f>
        <v/>
      </c>
      <c r="T104" s="93" t="str">
        <f>IF('THICKNESS INPUT'!Q105="","",IF('INFORMATION INPUT'!$B$3="IN",FIXED(MROUND('THICKNESS INPUT'!Q105,0.05),2),ROUND('THICKNESS INPUT'!Q105*25.4,0)))</f>
        <v/>
      </c>
      <c r="U104" s="93" t="str">
        <f t="shared" si="9"/>
        <v/>
      </c>
      <c r="V104" s="97"/>
      <c r="W104" s="98">
        <f>'INFORMATION INPUT'!$B$4-IF(+'INFORMATION INPUT'!$C$3="METRIC",25.4,1)</f>
        <v>7</v>
      </c>
      <c r="X104" s="98">
        <f t="shared" si="10"/>
        <v>0</v>
      </c>
      <c r="Y104" s="98">
        <f>IF(MAXA($AO104)&gt;'INFORMATION INPUT'!$B$4,IF(($AO104&gt;=(3*'THICKNESS REPORT'!$E$27)+'INFORMATION INPUT'!$B$4),1,0),0)</f>
        <v>0</v>
      </c>
      <c r="Z104" s="98">
        <f t="shared" si="11"/>
        <v>0</v>
      </c>
      <c r="AA104" s="98" t="str">
        <f t="shared" si="15"/>
        <v/>
      </c>
      <c r="AB104" s="83"/>
      <c r="AC104" s="83"/>
      <c r="AD104" s="83"/>
      <c r="AE104" s="83"/>
      <c r="AF104" s="98">
        <f t="shared" si="12"/>
        <v>0</v>
      </c>
      <c r="AG104" s="11"/>
      <c r="AH104" s="17">
        <f t="shared" si="13"/>
        <v>0</v>
      </c>
      <c r="AI104" s="17">
        <f t="shared" si="16"/>
        <v>9</v>
      </c>
      <c r="AJ104" s="17"/>
      <c r="AK104" s="17"/>
      <c r="AL104" s="17"/>
      <c r="AM104" s="17"/>
      <c r="AN104" s="17"/>
      <c r="AO104" s="17" t="str">
        <f t="shared" si="17"/>
        <v/>
      </c>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c r="FB104" s="17"/>
      <c r="FC104" s="17"/>
      <c r="FD104" s="17"/>
      <c r="FE104" s="17"/>
      <c r="FF104" s="17"/>
    </row>
    <row r="105" spans="1:162" ht="18">
      <c r="A105" s="91" t="str">
        <f>IF('THICKNESS INPUT'!A106="","",'THICKNESS INPUT'!A106)</f>
        <v/>
      </c>
      <c r="B105" s="92" t="str">
        <f>IF('THICKNESS INPUT'!B106="","",'THICKNESS INPUT'!B106)</f>
        <v/>
      </c>
      <c r="C105" s="93" t="str">
        <f>IF($H105="","",IF('INFORMATION INPUT'!$B$3="IN",FIXED('INFORMATION INPUT'!$B$4,2),FIXED('INFORMATION INPUT'!$B$4,0)))</f>
        <v/>
      </c>
      <c r="D105" s="93" t="str">
        <f>IF('THICKNESS INPUT'!C106="","",'THICKNESS INPUT'!C106)</f>
        <v/>
      </c>
      <c r="E105" s="93" t="str">
        <f>IF('THICKNESS INPUT'!D106="","",'THICKNESS INPUT'!D106)</f>
        <v/>
      </c>
      <c r="F105" s="94" t="str">
        <f>IF('THICKNESS INPUT'!E106="","",'THICKNESS INPUT'!E106)</f>
        <v/>
      </c>
      <c r="G105" s="93" t="str">
        <f>IF('THICKNESS INPUT'!F106="","",'THICKNESS INPUT'!F106)</f>
        <v/>
      </c>
      <c r="H105" s="93" t="str">
        <f>IF('THICKNESS INPUT'!G106="","",IF('INFORMATION INPUT'!$B$3="IN",FIXED('THICKNESS INPUT'!G106,2),ROUND('THICKNESS INPUT'!G106*25.4,0)))</f>
        <v/>
      </c>
      <c r="I105" s="93" t="str">
        <f>IF('THICKNESS INPUT'!H106="","",IF('INFORMATION INPUT'!$B$3="IN",FIXED('THICKNESS INPUT'!H106,2),ROUND('THICKNESS INPUT'!H106*25.4,0)))</f>
        <v/>
      </c>
      <c r="J105" s="93" t="str">
        <f>IF('THICKNESS INPUT'!I106="","",IF('INFORMATION INPUT'!$B$3="IN",FIXED('THICKNESS INPUT'!I106,2),ROUND('THICKNESS INPUT'!I106*25.4,0)))</f>
        <v/>
      </c>
      <c r="K105" s="93" t="str">
        <f>IF('THICKNESS INPUT'!J106="","",IF('INFORMATION INPUT'!$B$3="IN",FIXED('THICKNESS INPUT'!J106,2),ROUND('THICKNESS INPUT'!J106*25.4,0)))</f>
        <v/>
      </c>
      <c r="L105" s="93" t="str">
        <f>IF('THICKNESS INPUT'!K106="","",IF('INFORMATION INPUT'!$B$3="IN",FIXED('THICKNESS INPUT'!K106,2),ROUND('THICKNESS INPUT'!K106*25.4,0)))</f>
        <v/>
      </c>
      <c r="M105" s="93" t="str">
        <f>IF('THICKNESS INPUT'!L106="","",IF('INFORMATION INPUT'!$B$3="IN",FIXED('THICKNESS INPUT'!L106,2),ROUND('THICKNESS INPUT'!L106*25.4,0)))</f>
        <v/>
      </c>
      <c r="N105" s="93" t="str">
        <f>IF('THICKNESS INPUT'!M106="","",IF('INFORMATION INPUT'!$B$3="IN",FIXED('THICKNESS INPUT'!M106,2),ROUND('THICKNESS INPUT'!M106*25.4,0)))</f>
        <v/>
      </c>
      <c r="O105" s="93" t="str">
        <f>IF('THICKNESS INPUT'!N106="","",IF('INFORMATION INPUT'!$B$3="IN",FIXED('THICKNESS INPUT'!N106,2),ROUND('THICKNESS INPUT'!N106*25.4,0)))</f>
        <v/>
      </c>
      <c r="P105" s="93" t="str">
        <f>IF('THICKNESS INPUT'!O106="","",IF('INFORMATION INPUT'!$B$3="IN",FIXED('THICKNESS INPUT'!O106,2),ROUND('THICKNESS INPUT'!O106*25.4,0)))</f>
        <v/>
      </c>
      <c r="Q105" s="91" t="str">
        <f>IF(H105="","",IF('INFORMATION INPUT'!$B$3="IN",(FIXED(MROUND(AVERAGE('THICKNESS INPUT'!G106:O106),0.05),2)),MROUND(AVERAGE(H105:P105),1)))</f>
        <v/>
      </c>
      <c r="R105" s="93" t="str">
        <f t="shared" si="14"/>
        <v xml:space="preserve"> </v>
      </c>
      <c r="S105" s="93" t="str">
        <f>IF('THICKNESS INPUT'!P106="","",'THICKNESS INPUT'!P106)</f>
        <v/>
      </c>
      <c r="T105" s="93" t="str">
        <f>IF('THICKNESS INPUT'!Q106="","",IF('INFORMATION INPUT'!$B$3="IN",FIXED(MROUND('THICKNESS INPUT'!Q106,0.05),2),ROUND('THICKNESS INPUT'!Q106*25.4,0)))</f>
        <v/>
      </c>
      <c r="U105" s="93" t="str">
        <f t="shared" si="9"/>
        <v/>
      </c>
      <c r="V105" s="97"/>
      <c r="W105" s="98">
        <f>'INFORMATION INPUT'!$B$4-IF(+'INFORMATION INPUT'!$C$3="METRIC",25.4,1)</f>
        <v>7</v>
      </c>
      <c r="X105" s="98">
        <f t="shared" si="10"/>
        <v>0</v>
      </c>
      <c r="Y105" s="98">
        <f>IF(MAXA($AO105)&gt;'INFORMATION INPUT'!$B$4,IF(($AO105&gt;=(3*'THICKNESS REPORT'!$E$27)+'INFORMATION INPUT'!$B$4),1,0),0)</f>
        <v>0</v>
      </c>
      <c r="Z105" s="98">
        <f t="shared" si="11"/>
        <v>0</v>
      </c>
      <c r="AA105" s="98" t="str">
        <f t="shared" si="15"/>
        <v/>
      </c>
      <c r="AB105" s="83"/>
      <c r="AC105" s="83"/>
      <c r="AD105" s="83"/>
      <c r="AE105" s="83"/>
      <c r="AF105" s="98">
        <f t="shared" si="12"/>
        <v>0</v>
      </c>
      <c r="AG105" s="11"/>
      <c r="AH105" s="17">
        <f t="shared" si="13"/>
        <v>0</v>
      </c>
      <c r="AI105" s="17">
        <f t="shared" si="16"/>
        <v>9</v>
      </c>
      <c r="AJ105" s="17"/>
      <c r="AK105" s="17"/>
      <c r="AL105" s="17"/>
      <c r="AM105" s="17"/>
      <c r="AN105" s="17"/>
      <c r="AO105" s="17" t="str">
        <f t="shared" si="17"/>
        <v/>
      </c>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c r="FB105" s="17"/>
      <c r="FC105" s="17"/>
      <c r="FD105" s="17"/>
      <c r="FE105" s="17"/>
      <c r="FF105" s="17"/>
    </row>
    <row r="106" spans="1:162" ht="18">
      <c r="A106" s="91" t="str">
        <f>IF('THICKNESS INPUT'!A107="","",'THICKNESS INPUT'!A107)</f>
        <v/>
      </c>
      <c r="B106" s="92" t="str">
        <f>IF('THICKNESS INPUT'!B107="","",'THICKNESS INPUT'!B107)</f>
        <v/>
      </c>
      <c r="C106" s="93" t="str">
        <f>IF($H106="","",IF('INFORMATION INPUT'!$B$3="IN",FIXED('INFORMATION INPUT'!$B$4,2),FIXED('INFORMATION INPUT'!$B$4,0)))</f>
        <v/>
      </c>
      <c r="D106" s="93" t="str">
        <f>IF('THICKNESS INPUT'!C107="","",'THICKNESS INPUT'!C107)</f>
        <v/>
      </c>
      <c r="E106" s="93" t="str">
        <f>IF('THICKNESS INPUT'!D107="","",'THICKNESS INPUT'!D107)</f>
        <v/>
      </c>
      <c r="F106" s="94" t="str">
        <f>IF('THICKNESS INPUT'!E107="","",'THICKNESS INPUT'!E107)</f>
        <v/>
      </c>
      <c r="G106" s="93" t="str">
        <f>IF('THICKNESS INPUT'!F107="","",'THICKNESS INPUT'!F107)</f>
        <v/>
      </c>
      <c r="H106" s="93" t="str">
        <f>IF('THICKNESS INPUT'!G107="","",IF('INFORMATION INPUT'!$B$3="IN",FIXED('THICKNESS INPUT'!G107,2),ROUND('THICKNESS INPUT'!G107*25.4,0)))</f>
        <v/>
      </c>
      <c r="I106" s="93" t="str">
        <f>IF('THICKNESS INPUT'!H107="","",IF('INFORMATION INPUT'!$B$3="IN",FIXED('THICKNESS INPUT'!H107,2),ROUND('THICKNESS INPUT'!H107*25.4,0)))</f>
        <v/>
      </c>
      <c r="J106" s="93" t="str">
        <f>IF('THICKNESS INPUT'!I107="","",IF('INFORMATION INPUT'!$B$3="IN",FIXED('THICKNESS INPUT'!I107,2),ROUND('THICKNESS INPUT'!I107*25.4,0)))</f>
        <v/>
      </c>
      <c r="K106" s="93" t="str">
        <f>IF('THICKNESS INPUT'!J107="","",IF('INFORMATION INPUT'!$B$3="IN",FIXED('THICKNESS INPUT'!J107,2),ROUND('THICKNESS INPUT'!J107*25.4,0)))</f>
        <v/>
      </c>
      <c r="L106" s="93" t="str">
        <f>IF('THICKNESS INPUT'!K107="","",IF('INFORMATION INPUT'!$B$3="IN",FIXED('THICKNESS INPUT'!K107,2),ROUND('THICKNESS INPUT'!K107*25.4,0)))</f>
        <v/>
      </c>
      <c r="M106" s="93" t="str">
        <f>IF('THICKNESS INPUT'!L107="","",IF('INFORMATION INPUT'!$B$3="IN",FIXED('THICKNESS INPUT'!L107,2),ROUND('THICKNESS INPUT'!L107*25.4,0)))</f>
        <v/>
      </c>
      <c r="N106" s="93" t="str">
        <f>IF('THICKNESS INPUT'!M107="","",IF('INFORMATION INPUT'!$B$3="IN",FIXED('THICKNESS INPUT'!M107,2),ROUND('THICKNESS INPUT'!M107*25.4,0)))</f>
        <v/>
      </c>
      <c r="O106" s="93" t="str">
        <f>IF('THICKNESS INPUT'!N107="","",IF('INFORMATION INPUT'!$B$3="IN",FIXED('THICKNESS INPUT'!N107,2),ROUND('THICKNESS INPUT'!N107*25.4,0)))</f>
        <v/>
      </c>
      <c r="P106" s="93" t="str">
        <f>IF('THICKNESS INPUT'!O107="","",IF('INFORMATION INPUT'!$B$3="IN",FIXED('THICKNESS INPUT'!O107,2),ROUND('THICKNESS INPUT'!O107*25.4,0)))</f>
        <v/>
      </c>
      <c r="Q106" s="91" t="str">
        <f>IF(H106="","",IF('INFORMATION INPUT'!$B$3="IN",(FIXED(MROUND(AVERAGE('THICKNESS INPUT'!G107:O107),0.05),2)),MROUND(AVERAGE(H106:P106),1)))</f>
        <v/>
      </c>
      <c r="R106" s="93" t="str">
        <f t="shared" si="14"/>
        <v xml:space="preserve"> </v>
      </c>
      <c r="S106" s="93" t="str">
        <f>IF('THICKNESS INPUT'!P107="","",'THICKNESS INPUT'!P107)</f>
        <v/>
      </c>
      <c r="T106" s="93" t="str">
        <f>IF('THICKNESS INPUT'!Q107="","",IF('INFORMATION INPUT'!$B$3="IN",FIXED(MROUND('THICKNESS INPUT'!Q107,0.05),2),ROUND('THICKNESS INPUT'!Q107*25.4,0)))</f>
        <v/>
      </c>
      <c r="U106" s="93" t="str">
        <f t="shared" si="9"/>
        <v/>
      </c>
      <c r="V106" s="97"/>
      <c r="W106" s="98">
        <f>'INFORMATION INPUT'!$B$4-IF(+'INFORMATION INPUT'!$C$3="METRIC",25.4,1)</f>
        <v>7</v>
      </c>
      <c r="X106" s="98">
        <f t="shared" si="10"/>
        <v>0</v>
      </c>
      <c r="Y106" s="98">
        <f>IF(MAXA($AO106)&gt;'INFORMATION INPUT'!$B$4,IF(($AO106&gt;=(3*'THICKNESS REPORT'!$E$27)+'INFORMATION INPUT'!$B$4),1,0),0)</f>
        <v>0</v>
      </c>
      <c r="Z106" s="98">
        <f t="shared" si="11"/>
        <v>0</v>
      </c>
      <c r="AA106" s="98" t="str">
        <f t="shared" si="15"/>
        <v/>
      </c>
      <c r="AB106" s="83"/>
      <c r="AC106" s="83"/>
      <c r="AD106" s="83"/>
      <c r="AE106" s="83"/>
      <c r="AF106" s="98">
        <f t="shared" si="12"/>
        <v>0</v>
      </c>
      <c r="AG106" s="11"/>
      <c r="AH106" s="17">
        <f t="shared" si="13"/>
        <v>0</v>
      </c>
      <c r="AI106" s="17">
        <f t="shared" si="16"/>
        <v>9</v>
      </c>
      <c r="AJ106" s="17"/>
      <c r="AK106" s="17"/>
      <c r="AL106" s="17"/>
      <c r="AM106" s="17"/>
      <c r="AN106" s="17"/>
      <c r="AO106" s="17" t="str">
        <f t="shared" si="17"/>
        <v/>
      </c>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row>
    <row r="107" spans="1:162" ht="18">
      <c r="A107" s="91" t="str">
        <f>IF('THICKNESS INPUT'!A108="","",'THICKNESS INPUT'!A108)</f>
        <v/>
      </c>
      <c r="B107" s="92" t="str">
        <f>IF('THICKNESS INPUT'!B108="","",'THICKNESS INPUT'!B108)</f>
        <v/>
      </c>
      <c r="C107" s="93" t="str">
        <f>IF($H107="","",IF('INFORMATION INPUT'!$B$3="IN",FIXED('INFORMATION INPUT'!$B$4,2),FIXED('INFORMATION INPUT'!$B$4,0)))</f>
        <v/>
      </c>
      <c r="D107" s="93" t="str">
        <f>IF('THICKNESS INPUT'!C108="","",'THICKNESS INPUT'!C108)</f>
        <v/>
      </c>
      <c r="E107" s="93" t="str">
        <f>IF('THICKNESS INPUT'!D108="","",'THICKNESS INPUT'!D108)</f>
        <v/>
      </c>
      <c r="F107" s="94" t="str">
        <f>IF('THICKNESS INPUT'!E108="","",'THICKNESS INPUT'!E108)</f>
        <v/>
      </c>
      <c r="G107" s="93" t="str">
        <f>IF('THICKNESS INPUT'!F108="","",'THICKNESS INPUT'!F108)</f>
        <v/>
      </c>
      <c r="H107" s="93" t="str">
        <f>IF('THICKNESS INPUT'!G108="","",IF('INFORMATION INPUT'!$B$3="IN",FIXED('THICKNESS INPUT'!G108,2),ROUND('THICKNESS INPUT'!G108*25.4,0)))</f>
        <v/>
      </c>
      <c r="I107" s="93" t="str">
        <f>IF('THICKNESS INPUT'!H108="","",IF('INFORMATION INPUT'!$B$3="IN",FIXED('THICKNESS INPUT'!H108,2),ROUND('THICKNESS INPUT'!H108*25.4,0)))</f>
        <v/>
      </c>
      <c r="J107" s="93" t="str">
        <f>IF('THICKNESS INPUT'!I108="","",IF('INFORMATION INPUT'!$B$3="IN",FIXED('THICKNESS INPUT'!I108,2),ROUND('THICKNESS INPUT'!I108*25.4,0)))</f>
        <v/>
      </c>
      <c r="K107" s="93" t="str">
        <f>IF('THICKNESS INPUT'!J108="","",IF('INFORMATION INPUT'!$B$3="IN",FIXED('THICKNESS INPUT'!J108,2),ROUND('THICKNESS INPUT'!J108*25.4,0)))</f>
        <v/>
      </c>
      <c r="L107" s="93" t="str">
        <f>IF('THICKNESS INPUT'!K108="","",IF('INFORMATION INPUT'!$B$3="IN",FIXED('THICKNESS INPUT'!K108,2),ROUND('THICKNESS INPUT'!K108*25.4,0)))</f>
        <v/>
      </c>
      <c r="M107" s="93" t="str">
        <f>IF('THICKNESS INPUT'!L108="","",IF('INFORMATION INPUT'!$B$3="IN",FIXED('THICKNESS INPUT'!L108,2),ROUND('THICKNESS INPUT'!L108*25.4,0)))</f>
        <v/>
      </c>
      <c r="N107" s="93" t="str">
        <f>IF('THICKNESS INPUT'!M108="","",IF('INFORMATION INPUT'!$B$3="IN",FIXED('THICKNESS INPUT'!M108,2),ROUND('THICKNESS INPUT'!M108*25.4,0)))</f>
        <v/>
      </c>
      <c r="O107" s="93" t="str">
        <f>IF('THICKNESS INPUT'!N108="","",IF('INFORMATION INPUT'!$B$3="IN",FIXED('THICKNESS INPUT'!N108,2),ROUND('THICKNESS INPUT'!N108*25.4,0)))</f>
        <v/>
      </c>
      <c r="P107" s="93" t="str">
        <f>IF('THICKNESS INPUT'!O108="","",IF('INFORMATION INPUT'!$B$3="IN",FIXED('THICKNESS INPUT'!O108,2),ROUND('THICKNESS INPUT'!O108*25.4,0)))</f>
        <v/>
      </c>
      <c r="Q107" s="91" t="str">
        <f>IF(H107="","",IF('INFORMATION INPUT'!$B$3="IN",(FIXED(MROUND(AVERAGE('THICKNESS INPUT'!G108:O108),0.05),2)),MROUND(AVERAGE(H107:P107),1)))</f>
        <v/>
      </c>
      <c r="R107" s="93" t="str">
        <f t="shared" si="14"/>
        <v xml:space="preserve"> </v>
      </c>
      <c r="S107" s="93" t="str">
        <f>IF('THICKNESS INPUT'!P108="","",'THICKNESS INPUT'!P108)</f>
        <v/>
      </c>
      <c r="T107" s="93" t="str">
        <f>IF('THICKNESS INPUT'!Q108="","",IF('INFORMATION INPUT'!$B$3="IN",FIXED(MROUND('THICKNESS INPUT'!Q108,0.05),2),ROUND('THICKNESS INPUT'!Q108*25.4,0)))</f>
        <v/>
      </c>
      <c r="U107" s="93" t="str">
        <f t="shared" si="9"/>
        <v/>
      </c>
      <c r="V107" s="97"/>
      <c r="W107" s="98">
        <f>'INFORMATION INPUT'!$B$4-IF(+'INFORMATION INPUT'!$C$3="METRIC",25.4,1)</f>
        <v>7</v>
      </c>
      <c r="X107" s="98">
        <f t="shared" si="10"/>
        <v>0</v>
      </c>
      <c r="Y107" s="98">
        <f>IF(MAXA($AO107)&gt;'INFORMATION INPUT'!$B$4,IF(($AO107&gt;=(3*'THICKNESS REPORT'!$E$27)+'INFORMATION INPUT'!$B$4),1,0),0)</f>
        <v>0</v>
      </c>
      <c r="Z107" s="98">
        <f t="shared" si="11"/>
        <v>0</v>
      </c>
      <c r="AA107" s="98" t="str">
        <f t="shared" si="15"/>
        <v/>
      </c>
      <c r="AB107" s="83"/>
      <c r="AC107" s="83"/>
      <c r="AD107" s="83"/>
      <c r="AE107" s="83"/>
      <c r="AF107" s="98">
        <f t="shared" si="12"/>
        <v>0</v>
      </c>
      <c r="AG107" s="11"/>
      <c r="AH107" s="17">
        <f t="shared" si="13"/>
        <v>0</v>
      </c>
      <c r="AI107" s="17">
        <f t="shared" si="16"/>
        <v>9</v>
      </c>
      <c r="AJ107" s="17"/>
      <c r="AK107" s="17"/>
      <c r="AL107" s="17"/>
      <c r="AM107" s="17"/>
      <c r="AN107" s="17"/>
      <c r="AO107" s="17" t="str">
        <f t="shared" si="17"/>
        <v/>
      </c>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row>
    <row r="108" spans="1:162" ht="18">
      <c r="A108" s="91" t="str">
        <f>IF('THICKNESS INPUT'!A109="","",'THICKNESS INPUT'!A109)</f>
        <v/>
      </c>
      <c r="B108" s="92" t="str">
        <f>IF('THICKNESS INPUT'!B109="","",'THICKNESS INPUT'!B109)</f>
        <v/>
      </c>
      <c r="C108" s="93" t="str">
        <f>IF($H108="","",IF('INFORMATION INPUT'!$B$3="IN",FIXED('INFORMATION INPUT'!$B$4,2),FIXED('INFORMATION INPUT'!$B$4,0)))</f>
        <v/>
      </c>
      <c r="D108" s="93" t="str">
        <f>IF('THICKNESS INPUT'!C109="","",'THICKNESS INPUT'!C109)</f>
        <v/>
      </c>
      <c r="E108" s="93" t="str">
        <f>IF('THICKNESS INPUT'!D109="","",'THICKNESS INPUT'!D109)</f>
        <v/>
      </c>
      <c r="F108" s="94" t="str">
        <f>IF('THICKNESS INPUT'!E109="","",'THICKNESS INPUT'!E109)</f>
        <v/>
      </c>
      <c r="G108" s="93" t="str">
        <f>IF('THICKNESS INPUT'!F109="","",'THICKNESS INPUT'!F109)</f>
        <v/>
      </c>
      <c r="H108" s="93" t="str">
        <f>IF('THICKNESS INPUT'!G109="","",IF('INFORMATION INPUT'!$B$3="IN",FIXED('THICKNESS INPUT'!G109,2),ROUND('THICKNESS INPUT'!G109*25.4,0)))</f>
        <v/>
      </c>
      <c r="I108" s="93" t="str">
        <f>IF('THICKNESS INPUT'!H109="","",IF('INFORMATION INPUT'!$B$3="IN",FIXED('THICKNESS INPUT'!H109,2),ROUND('THICKNESS INPUT'!H109*25.4,0)))</f>
        <v/>
      </c>
      <c r="J108" s="93" t="str">
        <f>IF('THICKNESS INPUT'!I109="","",IF('INFORMATION INPUT'!$B$3="IN",FIXED('THICKNESS INPUT'!I109,2),ROUND('THICKNESS INPUT'!I109*25.4,0)))</f>
        <v/>
      </c>
      <c r="K108" s="93" t="str">
        <f>IF('THICKNESS INPUT'!J109="","",IF('INFORMATION INPUT'!$B$3="IN",FIXED('THICKNESS INPUT'!J109,2),ROUND('THICKNESS INPUT'!J109*25.4,0)))</f>
        <v/>
      </c>
      <c r="L108" s="93" t="str">
        <f>IF('THICKNESS INPUT'!K109="","",IF('INFORMATION INPUT'!$B$3="IN",FIXED('THICKNESS INPUT'!K109,2),ROUND('THICKNESS INPUT'!K109*25.4,0)))</f>
        <v/>
      </c>
      <c r="M108" s="93" t="str">
        <f>IF('THICKNESS INPUT'!L109="","",IF('INFORMATION INPUT'!$B$3="IN",FIXED('THICKNESS INPUT'!L109,2),ROUND('THICKNESS INPUT'!L109*25.4,0)))</f>
        <v/>
      </c>
      <c r="N108" s="93" t="str">
        <f>IF('THICKNESS INPUT'!M109="","",IF('INFORMATION INPUT'!$B$3="IN",FIXED('THICKNESS INPUT'!M109,2),ROUND('THICKNESS INPUT'!M109*25.4,0)))</f>
        <v/>
      </c>
      <c r="O108" s="93" t="str">
        <f>IF('THICKNESS INPUT'!N109="","",IF('INFORMATION INPUT'!$B$3="IN",FIXED('THICKNESS INPUT'!N109,2),ROUND('THICKNESS INPUT'!N109*25.4,0)))</f>
        <v/>
      </c>
      <c r="P108" s="93" t="str">
        <f>IF('THICKNESS INPUT'!O109="","",IF('INFORMATION INPUT'!$B$3="IN",FIXED('THICKNESS INPUT'!O109,2),ROUND('THICKNESS INPUT'!O109*25.4,0)))</f>
        <v/>
      </c>
      <c r="Q108" s="91" t="str">
        <f>IF(H108="","",IF('INFORMATION INPUT'!$B$3="IN",(FIXED(MROUND(AVERAGE('THICKNESS INPUT'!G109:O109),0.05),2)),MROUND(AVERAGE(H108:P108),1)))</f>
        <v/>
      </c>
      <c r="R108" s="93" t="str">
        <f t="shared" si="14"/>
        <v xml:space="preserve"> </v>
      </c>
      <c r="S108" s="93" t="str">
        <f>IF('THICKNESS INPUT'!P109="","",'THICKNESS INPUT'!P109)</f>
        <v/>
      </c>
      <c r="T108" s="93" t="str">
        <f>IF('THICKNESS INPUT'!Q109="","",IF('INFORMATION INPUT'!$B$3="IN",FIXED(MROUND('THICKNESS INPUT'!Q109,0.05),2),ROUND('THICKNESS INPUT'!Q109*25.4,0)))</f>
        <v/>
      </c>
      <c r="U108" s="93" t="str">
        <f t="shared" si="9"/>
        <v/>
      </c>
      <c r="V108" s="97"/>
      <c r="W108" s="98">
        <f>'INFORMATION INPUT'!$B$4-IF(+'INFORMATION INPUT'!$C$3="METRIC",25.4,1)</f>
        <v>7</v>
      </c>
      <c r="X108" s="98">
        <f t="shared" si="10"/>
        <v>0</v>
      </c>
      <c r="Y108" s="98">
        <f>IF(MAXA($AO108)&gt;'INFORMATION INPUT'!$B$4,IF(($AO108&gt;=(3*'THICKNESS REPORT'!$E$27)+'INFORMATION INPUT'!$B$4),1,0),0)</f>
        <v>0</v>
      </c>
      <c r="Z108" s="98">
        <f t="shared" si="11"/>
        <v>0</v>
      </c>
      <c r="AA108" s="98" t="str">
        <f t="shared" si="15"/>
        <v/>
      </c>
      <c r="AB108" s="83"/>
      <c r="AC108" s="83"/>
      <c r="AD108" s="83"/>
      <c r="AE108" s="83"/>
      <c r="AF108" s="98">
        <f t="shared" si="12"/>
        <v>0</v>
      </c>
      <c r="AG108" s="11"/>
      <c r="AH108" s="17">
        <f t="shared" si="13"/>
        <v>0</v>
      </c>
      <c r="AI108" s="17">
        <f t="shared" si="16"/>
        <v>9</v>
      </c>
      <c r="AJ108" s="17"/>
      <c r="AK108" s="17"/>
      <c r="AL108" s="17"/>
      <c r="AM108" s="17"/>
      <c r="AN108" s="17"/>
      <c r="AO108" s="17" t="str">
        <f t="shared" si="17"/>
        <v/>
      </c>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row>
    <row r="109" spans="1:162" ht="18">
      <c r="A109" s="91" t="str">
        <f>IF('THICKNESS INPUT'!A110="","",'THICKNESS INPUT'!A110)</f>
        <v/>
      </c>
      <c r="B109" s="92" t="str">
        <f>IF('THICKNESS INPUT'!B110="","",'THICKNESS INPUT'!B110)</f>
        <v/>
      </c>
      <c r="C109" s="93" t="str">
        <f>IF($H109="","",IF('INFORMATION INPUT'!$B$3="IN",FIXED('INFORMATION INPUT'!$B$4,2),FIXED('INFORMATION INPUT'!$B$4,0)))</f>
        <v/>
      </c>
      <c r="D109" s="93" t="str">
        <f>IF('THICKNESS INPUT'!C110="","",'THICKNESS INPUT'!C110)</f>
        <v/>
      </c>
      <c r="E109" s="93" t="str">
        <f>IF('THICKNESS INPUT'!D110="","",'THICKNESS INPUT'!D110)</f>
        <v/>
      </c>
      <c r="F109" s="94" t="str">
        <f>IF('THICKNESS INPUT'!E110="","",'THICKNESS INPUT'!E110)</f>
        <v/>
      </c>
      <c r="G109" s="93" t="str">
        <f>IF('THICKNESS INPUT'!F110="","",'THICKNESS INPUT'!F110)</f>
        <v/>
      </c>
      <c r="H109" s="93" t="str">
        <f>IF('THICKNESS INPUT'!G110="","",IF('INFORMATION INPUT'!$B$3="IN",FIXED('THICKNESS INPUT'!G110,2),ROUND('THICKNESS INPUT'!G110*25.4,0)))</f>
        <v/>
      </c>
      <c r="I109" s="93" t="str">
        <f>IF('THICKNESS INPUT'!H110="","",IF('INFORMATION INPUT'!$B$3="IN",FIXED('THICKNESS INPUT'!H110,2),ROUND('THICKNESS INPUT'!H110*25.4,0)))</f>
        <v/>
      </c>
      <c r="J109" s="93" t="str">
        <f>IF('THICKNESS INPUT'!I110="","",IF('INFORMATION INPUT'!$B$3="IN",FIXED('THICKNESS INPUT'!I110,2),ROUND('THICKNESS INPUT'!I110*25.4,0)))</f>
        <v/>
      </c>
      <c r="K109" s="93" t="str">
        <f>IF('THICKNESS INPUT'!J110="","",IF('INFORMATION INPUT'!$B$3="IN",FIXED('THICKNESS INPUT'!J110,2),ROUND('THICKNESS INPUT'!J110*25.4,0)))</f>
        <v/>
      </c>
      <c r="L109" s="93" t="str">
        <f>IF('THICKNESS INPUT'!K110="","",IF('INFORMATION INPUT'!$B$3="IN",FIXED('THICKNESS INPUT'!K110,2),ROUND('THICKNESS INPUT'!K110*25.4,0)))</f>
        <v/>
      </c>
      <c r="M109" s="93" t="str">
        <f>IF('THICKNESS INPUT'!L110="","",IF('INFORMATION INPUT'!$B$3="IN",FIXED('THICKNESS INPUT'!L110,2),ROUND('THICKNESS INPUT'!L110*25.4,0)))</f>
        <v/>
      </c>
      <c r="N109" s="93" t="str">
        <f>IF('THICKNESS INPUT'!M110="","",IF('INFORMATION INPUT'!$B$3="IN",FIXED('THICKNESS INPUT'!M110,2),ROUND('THICKNESS INPUT'!M110*25.4,0)))</f>
        <v/>
      </c>
      <c r="O109" s="93" t="str">
        <f>IF('THICKNESS INPUT'!N110="","",IF('INFORMATION INPUT'!$B$3="IN",FIXED('THICKNESS INPUT'!N110,2),ROUND('THICKNESS INPUT'!N110*25.4,0)))</f>
        <v/>
      </c>
      <c r="P109" s="93" t="str">
        <f>IF('THICKNESS INPUT'!O110="","",IF('INFORMATION INPUT'!$B$3="IN",FIXED('THICKNESS INPUT'!O110,2),ROUND('THICKNESS INPUT'!O110*25.4,0)))</f>
        <v/>
      </c>
      <c r="Q109" s="91" t="str">
        <f>IF(H109="","",IF('INFORMATION INPUT'!$B$3="IN",(FIXED(MROUND(AVERAGE('THICKNESS INPUT'!G110:O110),0.05),2)),MROUND(AVERAGE(H109:P109),1)))</f>
        <v/>
      </c>
      <c r="R109" s="93" t="str">
        <f t="shared" si="14"/>
        <v xml:space="preserve"> </v>
      </c>
      <c r="S109" s="93" t="str">
        <f>IF('THICKNESS INPUT'!P110="","",'THICKNESS INPUT'!P110)</f>
        <v/>
      </c>
      <c r="T109" s="93" t="str">
        <f>IF('THICKNESS INPUT'!Q110="","",IF('INFORMATION INPUT'!$B$3="IN",FIXED(MROUND('THICKNESS INPUT'!Q110,0.05),2),ROUND('THICKNESS INPUT'!Q110*25.4,0)))</f>
        <v/>
      </c>
      <c r="U109" s="93" t="str">
        <f t="shared" si="9"/>
        <v/>
      </c>
      <c r="V109" s="97"/>
      <c r="W109" s="98">
        <f>'INFORMATION INPUT'!$B$4-IF(+'INFORMATION INPUT'!$C$3="METRIC",25.4,1)</f>
        <v>7</v>
      </c>
      <c r="X109" s="98">
        <f t="shared" si="10"/>
        <v>0</v>
      </c>
      <c r="Y109" s="98">
        <f>IF(MAXA($AO109)&gt;'INFORMATION INPUT'!$B$4,IF(($AO109&gt;=(3*'THICKNESS REPORT'!$E$27)+'INFORMATION INPUT'!$B$4),1,0),0)</f>
        <v>0</v>
      </c>
      <c r="Z109" s="98">
        <f t="shared" si="11"/>
        <v>0</v>
      </c>
      <c r="AA109" s="98" t="str">
        <f t="shared" si="15"/>
        <v/>
      </c>
      <c r="AB109" s="83"/>
      <c r="AC109" s="83"/>
      <c r="AD109" s="83"/>
      <c r="AE109" s="83"/>
      <c r="AF109" s="98">
        <f t="shared" si="12"/>
        <v>0</v>
      </c>
      <c r="AG109" s="11"/>
      <c r="AH109" s="17">
        <f t="shared" si="13"/>
        <v>0</v>
      </c>
      <c r="AI109" s="17">
        <f t="shared" si="16"/>
        <v>9</v>
      </c>
      <c r="AJ109" s="17"/>
      <c r="AK109" s="17"/>
      <c r="AL109" s="17"/>
      <c r="AM109" s="17"/>
      <c r="AN109" s="17"/>
      <c r="AO109" s="17" t="str">
        <f t="shared" si="17"/>
        <v/>
      </c>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row>
    <row r="110" spans="1:162" ht="18">
      <c r="A110" s="91" t="str">
        <f>IF('THICKNESS INPUT'!A111="","",'THICKNESS INPUT'!A111)</f>
        <v/>
      </c>
      <c r="B110" s="92" t="str">
        <f>IF('THICKNESS INPUT'!B111="","",'THICKNESS INPUT'!B111)</f>
        <v/>
      </c>
      <c r="C110" s="93" t="str">
        <f>IF($H110="","",IF('INFORMATION INPUT'!$B$3="IN",FIXED('INFORMATION INPUT'!$B$4,2),FIXED('INFORMATION INPUT'!$B$4,0)))</f>
        <v/>
      </c>
      <c r="D110" s="93" t="str">
        <f>IF('THICKNESS INPUT'!C111="","",'THICKNESS INPUT'!C111)</f>
        <v/>
      </c>
      <c r="E110" s="93" t="str">
        <f>IF('THICKNESS INPUT'!D111="","",'THICKNESS INPUT'!D111)</f>
        <v/>
      </c>
      <c r="F110" s="94" t="str">
        <f>IF('THICKNESS INPUT'!E111="","",'THICKNESS INPUT'!E111)</f>
        <v/>
      </c>
      <c r="G110" s="93" t="str">
        <f>IF('THICKNESS INPUT'!F111="","",'THICKNESS INPUT'!F111)</f>
        <v/>
      </c>
      <c r="H110" s="93" t="str">
        <f>IF('THICKNESS INPUT'!G111="","",IF('INFORMATION INPUT'!$B$3="IN",FIXED('THICKNESS INPUT'!G111,2),ROUND('THICKNESS INPUT'!G111*25.4,0)))</f>
        <v/>
      </c>
      <c r="I110" s="93" t="str">
        <f>IF('THICKNESS INPUT'!H111="","",IF('INFORMATION INPUT'!$B$3="IN",FIXED('THICKNESS INPUT'!H111,2),ROUND('THICKNESS INPUT'!H111*25.4,0)))</f>
        <v/>
      </c>
      <c r="J110" s="93" t="str">
        <f>IF('THICKNESS INPUT'!I111="","",IF('INFORMATION INPUT'!$B$3="IN",FIXED('THICKNESS INPUT'!I111,2),ROUND('THICKNESS INPUT'!I111*25.4,0)))</f>
        <v/>
      </c>
      <c r="K110" s="93" t="str">
        <f>IF('THICKNESS INPUT'!J111="","",IF('INFORMATION INPUT'!$B$3="IN",FIXED('THICKNESS INPUT'!J111,2),ROUND('THICKNESS INPUT'!J111*25.4,0)))</f>
        <v/>
      </c>
      <c r="L110" s="93" t="str">
        <f>IF('THICKNESS INPUT'!K111="","",IF('INFORMATION INPUT'!$B$3="IN",FIXED('THICKNESS INPUT'!K111,2),ROUND('THICKNESS INPUT'!K111*25.4,0)))</f>
        <v/>
      </c>
      <c r="M110" s="93" t="str">
        <f>IF('THICKNESS INPUT'!L111="","",IF('INFORMATION INPUT'!$B$3="IN",FIXED('THICKNESS INPUT'!L111,2),ROUND('THICKNESS INPUT'!L111*25.4,0)))</f>
        <v/>
      </c>
      <c r="N110" s="93" t="str">
        <f>IF('THICKNESS INPUT'!M111="","",IF('INFORMATION INPUT'!$B$3="IN",FIXED('THICKNESS INPUT'!M111,2),ROUND('THICKNESS INPUT'!M111*25.4,0)))</f>
        <v/>
      </c>
      <c r="O110" s="93" t="str">
        <f>IF('THICKNESS INPUT'!N111="","",IF('INFORMATION INPUT'!$B$3="IN",FIXED('THICKNESS INPUT'!N111,2),ROUND('THICKNESS INPUT'!N111*25.4,0)))</f>
        <v/>
      </c>
      <c r="P110" s="93" t="str">
        <f>IF('THICKNESS INPUT'!O111="","",IF('INFORMATION INPUT'!$B$3="IN",FIXED('THICKNESS INPUT'!O111,2),ROUND('THICKNESS INPUT'!O111*25.4,0)))</f>
        <v/>
      </c>
      <c r="Q110" s="91" t="str">
        <f>IF(H110="","",IF('INFORMATION INPUT'!$B$3="IN",(FIXED(MROUND(AVERAGE('THICKNESS INPUT'!G111:O111),0.05),2)),MROUND(AVERAGE(H110:P110),1)))</f>
        <v/>
      </c>
      <c r="R110" s="93" t="str">
        <f t="shared" si="14"/>
        <v xml:space="preserve"> </v>
      </c>
      <c r="S110" s="93" t="str">
        <f>IF('THICKNESS INPUT'!P111="","",'THICKNESS INPUT'!P111)</f>
        <v/>
      </c>
      <c r="T110" s="93" t="str">
        <f>IF('THICKNESS INPUT'!Q111="","",IF('INFORMATION INPUT'!$B$3="IN",FIXED(MROUND('THICKNESS INPUT'!Q111,0.05),2),ROUND('THICKNESS INPUT'!Q111*25.4,0)))</f>
        <v/>
      </c>
      <c r="U110" s="93" t="str">
        <f t="shared" si="9"/>
        <v/>
      </c>
      <c r="V110" s="97"/>
      <c r="W110" s="98">
        <f>'INFORMATION INPUT'!$B$4-IF(+'INFORMATION INPUT'!$C$3="METRIC",25.4,1)</f>
        <v>7</v>
      </c>
      <c r="X110" s="98">
        <f t="shared" si="10"/>
        <v>0</v>
      </c>
      <c r="Y110" s="98">
        <f>IF(MAXA($AO110)&gt;'INFORMATION INPUT'!$B$4,IF(($AO110&gt;=(3*'THICKNESS REPORT'!$E$27)+'INFORMATION INPUT'!$B$4),1,0),0)</f>
        <v>0</v>
      </c>
      <c r="Z110" s="98">
        <f t="shared" si="11"/>
        <v>0</v>
      </c>
      <c r="AA110" s="98" t="str">
        <f t="shared" si="15"/>
        <v/>
      </c>
      <c r="AB110" s="83"/>
      <c r="AC110" s="83"/>
      <c r="AD110" s="83"/>
      <c r="AE110" s="83"/>
      <c r="AF110" s="98">
        <f t="shared" si="12"/>
        <v>0</v>
      </c>
      <c r="AG110" s="11"/>
      <c r="AH110" s="17">
        <f t="shared" si="13"/>
        <v>0</v>
      </c>
      <c r="AI110" s="17">
        <f t="shared" si="16"/>
        <v>9</v>
      </c>
      <c r="AJ110" s="17"/>
      <c r="AK110" s="17"/>
      <c r="AL110" s="17"/>
      <c r="AM110" s="17"/>
      <c r="AN110" s="17"/>
      <c r="AO110" s="17" t="str">
        <f t="shared" si="17"/>
        <v/>
      </c>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row>
    <row r="111" spans="1:162" ht="18">
      <c r="A111" s="91" t="str">
        <f>IF('THICKNESS INPUT'!A112="","",'THICKNESS INPUT'!A112)</f>
        <v/>
      </c>
      <c r="B111" s="92" t="str">
        <f>IF('THICKNESS INPUT'!B112="","",'THICKNESS INPUT'!B112)</f>
        <v/>
      </c>
      <c r="C111" s="93" t="str">
        <f>IF($H111="","",IF('INFORMATION INPUT'!$B$3="IN",FIXED('INFORMATION INPUT'!$B$4,2),FIXED('INFORMATION INPUT'!$B$4,0)))</f>
        <v/>
      </c>
      <c r="D111" s="93" t="str">
        <f>IF('THICKNESS INPUT'!C112="","",'THICKNESS INPUT'!C112)</f>
        <v/>
      </c>
      <c r="E111" s="93" t="str">
        <f>IF('THICKNESS INPUT'!D112="","",'THICKNESS INPUT'!D112)</f>
        <v/>
      </c>
      <c r="F111" s="94" t="str">
        <f>IF('THICKNESS INPUT'!E112="","",'THICKNESS INPUT'!E112)</f>
        <v/>
      </c>
      <c r="G111" s="93" t="str">
        <f>IF('THICKNESS INPUT'!F112="","",'THICKNESS INPUT'!F112)</f>
        <v/>
      </c>
      <c r="H111" s="93" t="str">
        <f>IF('THICKNESS INPUT'!G112="","",IF('INFORMATION INPUT'!$B$3="IN",FIXED('THICKNESS INPUT'!G112,2),ROUND('THICKNESS INPUT'!G112*25.4,0)))</f>
        <v/>
      </c>
      <c r="I111" s="93" t="str">
        <f>IF('THICKNESS INPUT'!H112="","",IF('INFORMATION INPUT'!$B$3="IN",FIXED('THICKNESS INPUT'!H112,2),ROUND('THICKNESS INPUT'!H112*25.4,0)))</f>
        <v/>
      </c>
      <c r="J111" s="93" t="str">
        <f>IF('THICKNESS INPUT'!I112="","",IF('INFORMATION INPUT'!$B$3="IN",FIXED('THICKNESS INPUT'!I112,2),ROUND('THICKNESS INPUT'!I112*25.4,0)))</f>
        <v/>
      </c>
      <c r="K111" s="93" t="str">
        <f>IF('THICKNESS INPUT'!J112="","",IF('INFORMATION INPUT'!$B$3="IN",FIXED('THICKNESS INPUT'!J112,2),ROUND('THICKNESS INPUT'!J112*25.4,0)))</f>
        <v/>
      </c>
      <c r="L111" s="93" t="str">
        <f>IF('THICKNESS INPUT'!K112="","",IF('INFORMATION INPUT'!$B$3="IN",FIXED('THICKNESS INPUT'!K112,2),ROUND('THICKNESS INPUT'!K112*25.4,0)))</f>
        <v/>
      </c>
      <c r="M111" s="93" t="str">
        <f>IF('THICKNESS INPUT'!L112="","",IF('INFORMATION INPUT'!$B$3="IN",FIXED('THICKNESS INPUT'!L112,2),ROUND('THICKNESS INPUT'!L112*25.4,0)))</f>
        <v/>
      </c>
      <c r="N111" s="93" t="str">
        <f>IF('THICKNESS INPUT'!M112="","",IF('INFORMATION INPUT'!$B$3="IN",FIXED('THICKNESS INPUT'!M112,2),ROUND('THICKNESS INPUT'!M112*25.4,0)))</f>
        <v/>
      </c>
      <c r="O111" s="93" t="str">
        <f>IF('THICKNESS INPUT'!N112="","",IF('INFORMATION INPUT'!$B$3="IN",FIXED('THICKNESS INPUT'!N112,2),ROUND('THICKNESS INPUT'!N112*25.4,0)))</f>
        <v/>
      </c>
      <c r="P111" s="93" t="str">
        <f>IF('THICKNESS INPUT'!O112="","",IF('INFORMATION INPUT'!$B$3="IN",FIXED('THICKNESS INPUT'!O112,2),ROUND('THICKNESS INPUT'!O112*25.4,0)))</f>
        <v/>
      </c>
      <c r="Q111" s="91" t="str">
        <f>IF(H111="","",IF('INFORMATION INPUT'!$B$3="IN",(FIXED(MROUND(AVERAGE('THICKNESS INPUT'!G112:O112),0.05),2)),MROUND(AVERAGE(H111:P111),1)))</f>
        <v/>
      </c>
      <c r="R111" s="93" t="str">
        <f t="shared" si="14"/>
        <v xml:space="preserve"> </v>
      </c>
      <c r="S111" s="93" t="str">
        <f>IF('THICKNESS INPUT'!P112="","",'THICKNESS INPUT'!P112)</f>
        <v/>
      </c>
      <c r="T111" s="93" t="str">
        <f>IF('THICKNESS INPUT'!Q112="","",IF('INFORMATION INPUT'!$B$3="IN",FIXED(MROUND('THICKNESS INPUT'!Q112,0.05),2),ROUND('THICKNESS INPUT'!Q112*25.4,0)))</f>
        <v/>
      </c>
      <c r="U111" s="93" t="str">
        <f t="shared" si="9"/>
        <v/>
      </c>
      <c r="V111" s="97"/>
      <c r="W111" s="98">
        <f>'INFORMATION INPUT'!$B$4-IF(+'INFORMATION INPUT'!$C$3="METRIC",25.4,1)</f>
        <v>7</v>
      </c>
      <c r="X111" s="98">
        <f t="shared" si="10"/>
        <v>0</v>
      </c>
      <c r="Y111" s="98">
        <f>IF(MAXA($AO111)&gt;'INFORMATION INPUT'!$B$4,IF(($AO111&gt;=(3*'THICKNESS REPORT'!$E$27)+'INFORMATION INPUT'!$B$4),1,0),0)</f>
        <v>0</v>
      </c>
      <c r="Z111" s="98">
        <f t="shared" si="11"/>
        <v>0</v>
      </c>
      <c r="AA111" s="98" t="str">
        <f t="shared" si="15"/>
        <v/>
      </c>
      <c r="AB111" s="83"/>
      <c r="AC111" s="83"/>
      <c r="AD111" s="83"/>
      <c r="AE111" s="83"/>
      <c r="AF111" s="98">
        <f t="shared" si="12"/>
        <v>0</v>
      </c>
      <c r="AG111" s="11"/>
      <c r="AH111" s="17">
        <f t="shared" si="13"/>
        <v>0</v>
      </c>
      <c r="AI111" s="17">
        <f t="shared" si="16"/>
        <v>9</v>
      </c>
      <c r="AJ111" s="17"/>
      <c r="AK111" s="17"/>
      <c r="AL111" s="17"/>
      <c r="AM111" s="17"/>
      <c r="AN111" s="17"/>
      <c r="AO111" s="17" t="str">
        <f t="shared" si="17"/>
        <v/>
      </c>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row>
    <row r="112" spans="1:162" ht="18">
      <c r="A112" s="91" t="str">
        <f>IF('THICKNESS INPUT'!A113="","",'THICKNESS INPUT'!A113)</f>
        <v/>
      </c>
      <c r="B112" s="92" t="str">
        <f>IF('THICKNESS INPUT'!B113="","",'THICKNESS INPUT'!B113)</f>
        <v/>
      </c>
      <c r="C112" s="93" t="str">
        <f>IF($H112="","",IF('INFORMATION INPUT'!$B$3="IN",FIXED('INFORMATION INPUT'!$B$4,2),FIXED('INFORMATION INPUT'!$B$4,0)))</f>
        <v/>
      </c>
      <c r="D112" s="93" t="str">
        <f>IF('THICKNESS INPUT'!C113="","",'THICKNESS INPUT'!C113)</f>
        <v/>
      </c>
      <c r="E112" s="93" t="str">
        <f>IF('THICKNESS INPUT'!D113="","",'THICKNESS INPUT'!D113)</f>
        <v/>
      </c>
      <c r="F112" s="94" t="str">
        <f>IF('THICKNESS INPUT'!E113="","",'THICKNESS INPUT'!E113)</f>
        <v/>
      </c>
      <c r="G112" s="93" t="str">
        <f>IF('THICKNESS INPUT'!F113="","",'THICKNESS INPUT'!F113)</f>
        <v/>
      </c>
      <c r="H112" s="93" t="str">
        <f>IF('THICKNESS INPUT'!G113="","",IF('INFORMATION INPUT'!$B$3="IN",FIXED('THICKNESS INPUT'!G113,2),ROUND('THICKNESS INPUT'!G113*25.4,0)))</f>
        <v/>
      </c>
      <c r="I112" s="93" t="str">
        <f>IF('THICKNESS INPUT'!H113="","",IF('INFORMATION INPUT'!$B$3="IN",FIXED('THICKNESS INPUT'!H113,2),ROUND('THICKNESS INPUT'!H113*25.4,0)))</f>
        <v/>
      </c>
      <c r="J112" s="93" t="str">
        <f>IF('THICKNESS INPUT'!I113="","",IF('INFORMATION INPUT'!$B$3="IN",FIXED('THICKNESS INPUT'!I113,2),ROUND('THICKNESS INPUT'!I113*25.4,0)))</f>
        <v/>
      </c>
      <c r="K112" s="93" t="str">
        <f>IF('THICKNESS INPUT'!J113="","",IF('INFORMATION INPUT'!$B$3="IN",FIXED('THICKNESS INPUT'!J113,2),ROUND('THICKNESS INPUT'!J113*25.4,0)))</f>
        <v/>
      </c>
      <c r="L112" s="93" t="str">
        <f>IF('THICKNESS INPUT'!K113="","",IF('INFORMATION INPUT'!$B$3="IN",FIXED('THICKNESS INPUT'!K113,2),ROUND('THICKNESS INPUT'!K113*25.4,0)))</f>
        <v/>
      </c>
      <c r="M112" s="93" t="str">
        <f>IF('THICKNESS INPUT'!L113="","",IF('INFORMATION INPUT'!$B$3="IN",FIXED('THICKNESS INPUT'!L113,2),ROUND('THICKNESS INPUT'!L113*25.4,0)))</f>
        <v/>
      </c>
      <c r="N112" s="93" t="str">
        <f>IF('THICKNESS INPUT'!M113="","",IF('INFORMATION INPUT'!$B$3="IN",FIXED('THICKNESS INPUT'!M113,2),ROUND('THICKNESS INPUT'!M113*25.4,0)))</f>
        <v/>
      </c>
      <c r="O112" s="93" t="str">
        <f>IF('THICKNESS INPUT'!N113="","",IF('INFORMATION INPUT'!$B$3="IN",FIXED('THICKNESS INPUT'!N113,2),ROUND('THICKNESS INPUT'!N113*25.4,0)))</f>
        <v/>
      </c>
      <c r="P112" s="93" t="str">
        <f>IF('THICKNESS INPUT'!O113="","",IF('INFORMATION INPUT'!$B$3="IN",FIXED('THICKNESS INPUT'!O113,2),ROUND('THICKNESS INPUT'!O113*25.4,0)))</f>
        <v/>
      </c>
      <c r="Q112" s="91" t="str">
        <f>IF(H112="","",IF('INFORMATION INPUT'!$B$3="IN",(FIXED(MROUND(AVERAGE('THICKNESS INPUT'!G113:O113),0.05),2)),MROUND(AVERAGE(H112:P112),1)))</f>
        <v/>
      </c>
      <c r="R112" s="93" t="str">
        <f t="shared" si="14"/>
        <v xml:space="preserve"> </v>
      </c>
      <c r="S112" s="93" t="str">
        <f>IF('THICKNESS INPUT'!P113="","",'THICKNESS INPUT'!P113)</f>
        <v/>
      </c>
      <c r="T112" s="93" t="str">
        <f>IF('THICKNESS INPUT'!Q113="","",IF('INFORMATION INPUT'!$B$3="IN",FIXED(MROUND('THICKNESS INPUT'!Q113,0.05),2),ROUND('THICKNESS INPUT'!Q113*25.4,0)))</f>
        <v/>
      </c>
      <c r="U112" s="93" t="str">
        <f t="shared" si="9"/>
        <v/>
      </c>
      <c r="V112" s="97"/>
      <c r="W112" s="98">
        <f>'INFORMATION INPUT'!$B$4-IF(+'INFORMATION INPUT'!$C$3="METRIC",25.4,1)</f>
        <v>7</v>
      </c>
      <c r="X112" s="98">
        <f t="shared" si="10"/>
        <v>0</v>
      </c>
      <c r="Y112" s="98">
        <f>IF(MAXA($AO112)&gt;'INFORMATION INPUT'!$B$4,IF(($AO112&gt;=(3*'THICKNESS REPORT'!$E$27)+'INFORMATION INPUT'!$B$4),1,0),0)</f>
        <v>0</v>
      </c>
      <c r="Z112" s="98">
        <f t="shared" si="11"/>
        <v>0</v>
      </c>
      <c r="AA112" s="98" t="str">
        <f t="shared" si="15"/>
        <v/>
      </c>
      <c r="AB112" s="83"/>
      <c r="AC112" s="83"/>
      <c r="AD112" s="83"/>
      <c r="AE112" s="83"/>
      <c r="AF112" s="98">
        <f t="shared" si="12"/>
        <v>0</v>
      </c>
      <c r="AG112" s="11"/>
      <c r="AH112" s="17">
        <f t="shared" si="13"/>
        <v>0</v>
      </c>
      <c r="AI112" s="17">
        <f t="shared" si="16"/>
        <v>9</v>
      </c>
      <c r="AJ112" s="17"/>
      <c r="AK112" s="17"/>
      <c r="AL112" s="17"/>
      <c r="AM112" s="17"/>
      <c r="AN112" s="17"/>
      <c r="AO112" s="17" t="str">
        <f t="shared" si="17"/>
        <v/>
      </c>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row>
    <row r="113" spans="1:162" ht="18">
      <c r="A113" s="91" t="str">
        <f>IF('THICKNESS INPUT'!A114="","",'THICKNESS INPUT'!A114)</f>
        <v/>
      </c>
      <c r="B113" s="92" t="str">
        <f>IF('THICKNESS INPUT'!B114="","",'THICKNESS INPUT'!B114)</f>
        <v/>
      </c>
      <c r="C113" s="93" t="str">
        <f>IF($H113="","",IF('INFORMATION INPUT'!$B$3="IN",FIXED('INFORMATION INPUT'!$B$4,2),FIXED('INFORMATION INPUT'!$B$4,0)))</f>
        <v/>
      </c>
      <c r="D113" s="93" t="str">
        <f>IF('THICKNESS INPUT'!C114="","",'THICKNESS INPUT'!C114)</f>
        <v/>
      </c>
      <c r="E113" s="93" t="str">
        <f>IF('THICKNESS INPUT'!D114="","",'THICKNESS INPUT'!D114)</f>
        <v/>
      </c>
      <c r="F113" s="94" t="str">
        <f>IF('THICKNESS INPUT'!E114="","",'THICKNESS INPUT'!E114)</f>
        <v/>
      </c>
      <c r="G113" s="93" t="str">
        <f>IF('THICKNESS INPUT'!F114="","",'THICKNESS INPUT'!F114)</f>
        <v/>
      </c>
      <c r="H113" s="93" t="str">
        <f>IF('THICKNESS INPUT'!G114="","",IF('INFORMATION INPUT'!$B$3="IN",FIXED('THICKNESS INPUT'!G114,2),ROUND('THICKNESS INPUT'!G114*25.4,0)))</f>
        <v/>
      </c>
      <c r="I113" s="93" t="str">
        <f>IF('THICKNESS INPUT'!H114="","",IF('INFORMATION INPUT'!$B$3="IN",FIXED('THICKNESS INPUT'!H114,2),ROUND('THICKNESS INPUT'!H114*25.4,0)))</f>
        <v/>
      </c>
      <c r="J113" s="93" t="str">
        <f>IF('THICKNESS INPUT'!I114="","",IF('INFORMATION INPUT'!$B$3="IN",FIXED('THICKNESS INPUT'!I114,2),ROUND('THICKNESS INPUT'!I114*25.4,0)))</f>
        <v/>
      </c>
      <c r="K113" s="93" t="str">
        <f>IF('THICKNESS INPUT'!J114="","",IF('INFORMATION INPUT'!$B$3="IN",FIXED('THICKNESS INPUT'!J114,2),ROUND('THICKNESS INPUT'!J114*25.4,0)))</f>
        <v/>
      </c>
      <c r="L113" s="93" t="str">
        <f>IF('THICKNESS INPUT'!K114="","",IF('INFORMATION INPUT'!$B$3="IN",FIXED('THICKNESS INPUT'!K114,2),ROUND('THICKNESS INPUT'!K114*25.4,0)))</f>
        <v/>
      </c>
      <c r="M113" s="93" t="str">
        <f>IF('THICKNESS INPUT'!L114="","",IF('INFORMATION INPUT'!$B$3="IN",FIXED('THICKNESS INPUT'!L114,2),ROUND('THICKNESS INPUT'!L114*25.4,0)))</f>
        <v/>
      </c>
      <c r="N113" s="93" t="str">
        <f>IF('THICKNESS INPUT'!M114="","",IF('INFORMATION INPUT'!$B$3="IN",FIXED('THICKNESS INPUT'!M114,2),ROUND('THICKNESS INPUT'!M114*25.4,0)))</f>
        <v/>
      </c>
      <c r="O113" s="93" t="str">
        <f>IF('THICKNESS INPUT'!N114="","",IF('INFORMATION INPUT'!$B$3="IN",FIXED('THICKNESS INPUT'!N114,2),ROUND('THICKNESS INPUT'!N114*25.4,0)))</f>
        <v/>
      </c>
      <c r="P113" s="93" t="str">
        <f>IF('THICKNESS INPUT'!O114="","",IF('INFORMATION INPUT'!$B$3="IN",FIXED('THICKNESS INPUT'!O114,2),ROUND('THICKNESS INPUT'!O114*25.4,0)))</f>
        <v/>
      </c>
      <c r="Q113" s="91" t="str">
        <f>IF(H113="","",IF('INFORMATION INPUT'!$B$3="IN",(FIXED(MROUND(AVERAGE('THICKNESS INPUT'!G114:O114),0.05),2)),MROUND(AVERAGE(H113:P113),1)))</f>
        <v/>
      </c>
      <c r="R113" s="93" t="str">
        <f t="shared" si="14"/>
        <v xml:space="preserve"> </v>
      </c>
      <c r="S113" s="93" t="str">
        <f>IF('THICKNESS INPUT'!P114="","",'THICKNESS INPUT'!P114)</f>
        <v/>
      </c>
      <c r="T113" s="93" t="str">
        <f>IF('THICKNESS INPUT'!Q114="","",IF('INFORMATION INPUT'!$B$3="IN",FIXED(MROUND('THICKNESS INPUT'!Q114,0.05),2),ROUND('THICKNESS INPUT'!Q114*25.4,0)))</f>
        <v/>
      </c>
      <c r="U113" s="93" t="str">
        <f t="shared" si="9"/>
        <v/>
      </c>
      <c r="V113" s="97"/>
      <c r="W113" s="98">
        <f>'INFORMATION INPUT'!$B$4-IF(+'INFORMATION INPUT'!$C$3="METRIC",25.4,1)</f>
        <v>7</v>
      </c>
      <c r="X113" s="98">
        <f t="shared" si="10"/>
        <v>0</v>
      </c>
      <c r="Y113" s="98">
        <f>IF(MAXA($AO113)&gt;'INFORMATION INPUT'!$B$4,IF(($AO113&gt;=(3*'THICKNESS REPORT'!$E$27)+'INFORMATION INPUT'!$B$4),1,0),0)</f>
        <v>0</v>
      </c>
      <c r="Z113" s="98">
        <f t="shared" si="11"/>
        <v>0</v>
      </c>
      <c r="AA113" s="98" t="str">
        <f t="shared" si="15"/>
        <v/>
      </c>
      <c r="AB113" s="83"/>
      <c r="AC113" s="83"/>
      <c r="AD113" s="83"/>
      <c r="AE113" s="83"/>
      <c r="AF113" s="98">
        <f t="shared" si="12"/>
        <v>0</v>
      </c>
      <c r="AG113" s="11"/>
      <c r="AH113" s="17">
        <f t="shared" si="13"/>
        <v>0</v>
      </c>
      <c r="AI113" s="17">
        <f t="shared" si="16"/>
        <v>9</v>
      </c>
      <c r="AJ113" s="17"/>
      <c r="AK113" s="17"/>
      <c r="AL113" s="17"/>
      <c r="AM113" s="17"/>
      <c r="AN113" s="17"/>
      <c r="AO113" s="17" t="str">
        <f t="shared" si="17"/>
        <v/>
      </c>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row>
    <row r="114" spans="1:162" ht="18">
      <c r="A114" s="91" t="str">
        <f>IF('THICKNESS INPUT'!A115="","",'THICKNESS INPUT'!A115)</f>
        <v/>
      </c>
      <c r="B114" s="92" t="str">
        <f>IF('THICKNESS INPUT'!B115="","",'THICKNESS INPUT'!B115)</f>
        <v/>
      </c>
      <c r="C114" s="93" t="str">
        <f>IF($H114="","",IF('INFORMATION INPUT'!$B$3="IN",FIXED('INFORMATION INPUT'!$B$4,2),FIXED('INFORMATION INPUT'!$B$4,0)))</f>
        <v/>
      </c>
      <c r="D114" s="93" t="str">
        <f>IF('THICKNESS INPUT'!C115="","",'THICKNESS INPUT'!C115)</f>
        <v/>
      </c>
      <c r="E114" s="93" t="str">
        <f>IF('THICKNESS INPUT'!D115="","",'THICKNESS INPUT'!D115)</f>
        <v/>
      </c>
      <c r="F114" s="94" t="str">
        <f>IF('THICKNESS INPUT'!E115="","",'THICKNESS INPUT'!E115)</f>
        <v/>
      </c>
      <c r="G114" s="93" t="str">
        <f>IF('THICKNESS INPUT'!F115="","",'THICKNESS INPUT'!F115)</f>
        <v/>
      </c>
      <c r="H114" s="93" t="str">
        <f>IF('THICKNESS INPUT'!G115="","",IF('INFORMATION INPUT'!$B$3="IN",FIXED('THICKNESS INPUT'!G115,2),ROUND('THICKNESS INPUT'!G115*25.4,0)))</f>
        <v/>
      </c>
      <c r="I114" s="93" t="str">
        <f>IF('THICKNESS INPUT'!H115="","",IF('INFORMATION INPUT'!$B$3="IN",FIXED('THICKNESS INPUT'!H115,2),ROUND('THICKNESS INPUT'!H115*25.4,0)))</f>
        <v/>
      </c>
      <c r="J114" s="93" t="str">
        <f>IF('THICKNESS INPUT'!I115="","",IF('INFORMATION INPUT'!$B$3="IN",FIXED('THICKNESS INPUT'!I115,2),ROUND('THICKNESS INPUT'!I115*25.4,0)))</f>
        <v/>
      </c>
      <c r="K114" s="93" t="str">
        <f>IF('THICKNESS INPUT'!J115="","",IF('INFORMATION INPUT'!$B$3="IN",FIXED('THICKNESS INPUT'!J115,2),ROUND('THICKNESS INPUT'!J115*25.4,0)))</f>
        <v/>
      </c>
      <c r="L114" s="93" t="str">
        <f>IF('THICKNESS INPUT'!K115="","",IF('INFORMATION INPUT'!$B$3="IN",FIXED('THICKNESS INPUT'!K115,2),ROUND('THICKNESS INPUT'!K115*25.4,0)))</f>
        <v/>
      </c>
      <c r="M114" s="93" t="str">
        <f>IF('THICKNESS INPUT'!L115="","",IF('INFORMATION INPUT'!$B$3="IN",FIXED('THICKNESS INPUT'!L115,2),ROUND('THICKNESS INPUT'!L115*25.4,0)))</f>
        <v/>
      </c>
      <c r="N114" s="93" t="str">
        <f>IF('THICKNESS INPUT'!M115="","",IF('INFORMATION INPUT'!$B$3="IN",FIXED('THICKNESS INPUT'!M115,2),ROUND('THICKNESS INPUT'!M115*25.4,0)))</f>
        <v/>
      </c>
      <c r="O114" s="93" t="str">
        <f>IF('THICKNESS INPUT'!N115="","",IF('INFORMATION INPUT'!$B$3="IN",FIXED('THICKNESS INPUT'!N115,2),ROUND('THICKNESS INPUT'!N115*25.4,0)))</f>
        <v/>
      </c>
      <c r="P114" s="93" t="str">
        <f>IF('THICKNESS INPUT'!O115="","",IF('INFORMATION INPUT'!$B$3="IN",FIXED('THICKNESS INPUT'!O115,2),ROUND('THICKNESS INPUT'!O115*25.4,0)))</f>
        <v/>
      </c>
      <c r="Q114" s="91" t="str">
        <f>IF(H114="","",IF('INFORMATION INPUT'!$B$3="IN",(FIXED(MROUND(AVERAGE('THICKNESS INPUT'!G115:O115),0.05),2)),MROUND(AVERAGE(H114:P114),1)))</f>
        <v/>
      </c>
      <c r="R114" s="93" t="str">
        <f t="shared" si="14"/>
        <v xml:space="preserve"> </v>
      </c>
      <c r="S114" s="93" t="str">
        <f>IF('THICKNESS INPUT'!P115="","",'THICKNESS INPUT'!P115)</f>
        <v/>
      </c>
      <c r="T114" s="93" t="str">
        <f>IF('THICKNESS INPUT'!Q115="","",IF('INFORMATION INPUT'!$B$3="IN",FIXED(MROUND('THICKNESS INPUT'!Q115,0.05),2),ROUND('THICKNESS INPUT'!Q115*25.4,0)))</f>
        <v/>
      </c>
      <c r="U114" s="93" t="str">
        <f t="shared" si="9"/>
        <v/>
      </c>
      <c r="V114" s="97"/>
      <c r="W114" s="98">
        <f>'INFORMATION INPUT'!$B$4-IF(+'INFORMATION INPUT'!$C$3="METRIC",25.4,1)</f>
        <v>7</v>
      </c>
      <c r="X114" s="98">
        <f t="shared" si="10"/>
        <v>0</v>
      </c>
      <c r="Y114" s="98">
        <f>IF(MAXA($AO114)&gt;'INFORMATION INPUT'!$B$4,IF(($AO114&gt;=(3*'THICKNESS REPORT'!$E$27)+'INFORMATION INPUT'!$B$4),1,0),0)</f>
        <v>0</v>
      </c>
      <c r="Z114" s="98">
        <f t="shared" si="11"/>
        <v>0</v>
      </c>
      <c r="AA114" s="98" t="str">
        <f t="shared" si="15"/>
        <v/>
      </c>
      <c r="AB114" s="83"/>
      <c r="AC114" s="83"/>
      <c r="AD114" s="83"/>
      <c r="AE114" s="83"/>
      <c r="AF114" s="98">
        <f t="shared" si="12"/>
        <v>0</v>
      </c>
      <c r="AG114" s="11"/>
      <c r="AH114" s="17">
        <f t="shared" si="13"/>
        <v>0</v>
      </c>
      <c r="AI114" s="17">
        <f t="shared" si="16"/>
        <v>9</v>
      </c>
      <c r="AJ114" s="17"/>
      <c r="AK114" s="17"/>
      <c r="AL114" s="17"/>
      <c r="AM114" s="17"/>
      <c r="AN114" s="17"/>
      <c r="AO114" s="17" t="str">
        <f t="shared" si="17"/>
        <v/>
      </c>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row>
    <row r="115" spans="1:162" ht="18">
      <c r="A115" s="91" t="str">
        <f>IF('THICKNESS INPUT'!A116="","",'THICKNESS INPUT'!A116)</f>
        <v/>
      </c>
      <c r="B115" s="92" t="str">
        <f>IF('THICKNESS INPUT'!B116="","",'THICKNESS INPUT'!B116)</f>
        <v/>
      </c>
      <c r="C115" s="93" t="str">
        <f>IF($H115="","",IF('INFORMATION INPUT'!$B$3="IN",FIXED('INFORMATION INPUT'!$B$4,2),FIXED('INFORMATION INPUT'!$B$4,0)))</f>
        <v/>
      </c>
      <c r="D115" s="93" t="str">
        <f>IF('THICKNESS INPUT'!C116="","",'THICKNESS INPUT'!C116)</f>
        <v/>
      </c>
      <c r="E115" s="93" t="str">
        <f>IF('THICKNESS INPUT'!D116="","",'THICKNESS INPUT'!D116)</f>
        <v/>
      </c>
      <c r="F115" s="94" t="str">
        <f>IF('THICKNESS INPUT'!E116="","",'THICKNESS INPUT'!E116)</f>
        <v/>
      </c>
      <c r="G115" s="93" t="str">
        <f>IF('THICKNESS INPUT'!F116="","",'THICKNESS INPUT'!F116)</f>
        <v/>
      </c>
      <c r="H115" s="93" t="str">
        <f>IF('THICKNESS INPUT'!G116="","",IF('INFORMATION INPUT'!$B$3="IN",FIXED('THICKNESS INPUT'!G116,2),ROUND('THICKNESS INPUT'!G116*25.4,0)))</f>
        <v/>
      </c>
      <c r="I115" s="93" t="str">
        <f>IF('THICKNESS INPUT'!H116="","",IF('INFORMATION INPUT'!$B$3="IN",FIXED('THICKNESS INPUT'!H116,2),ROUND('THICKNESS INPUT'!H116*25.4,0)))</f>
        <v/>
      </c>
      <c r="J115" s="93" t="str">
        <f>IF('THICKNESS INPUT'!I116="","",IF('INFORMATION INPUT'!$B$3="IN",FIXED('THICKNESS INPUT'!I116,2),ROUND('THICKNESS INPUT'!I116*25.4,0)))</f>
        <v/>
      </c>
      <c r="K115" s="93" t="str">
        <f>IF('THICKNESS INPUT'!J116="","",IF('INFORMATION INPUT'!$B$3="IN",FIXED('THICKNESS INPUT'!J116,2),ROUND('THICKNESS INPUT'!J116*25.4,0)))</f>
        <v/>
      </c>
      <c r="L115" s="93" t="str">
        <f>IF('THICKNESS INPUT'!K116="","",IF('INFORMATION INPUT'!$B$3="IN",FIXED('THICKNESS INPUT'!K116,2),ROUND('THICKNESS INPUT'!K116*25.4,0)))</f>
        <v/>
      </c>
      <c r="M115" s="93" t="str">
        <f>IF('THICKNESS INPUT'!L116="","",IF('INFORMATION INPUT'!$B$3="IN",FIXED('THICKNESS INPUT'!L116,2),ROUND('THICKNESS INPUT'!L116*25.4,0)))</f>
        <v/>
      </c>
      <c r="N115" s="93" t="str">
        <f>IF('THICKNESS INPUT'!M116="","",IF('INFORMATION INPUT'!$B$3="IN",FIXED('THICKNESS INPUT'!M116,2),ROUND('THICKNESS INPUT'!M116*25.4,0)))</f>
        <v/>
      </c>
      <c r="O115" s="93" t="str">
        <f>IF('THICKNESS INPUT'!N116="","",IF('INFORMATION INPUT'!$B$3="IN",FIXED('THICKNESS INPUT'!N116,2),ROUND('THICKNESS INPUT'!N116*25.4,0)))</f>
        <v/>
      </c>
      <c r="P115" s="93" t="str">
        <f>IF('THICKNESS INPUT'!O116="","",IF('INFORMATION INPUT'!$B$3="IN",FIXED('THICKNESS INPUT'!O116,2),ROUND('THICKNESS INPUT'!O116*25.4,0)))</f>
        <v/>
      </c>
      <c r="Q115" s="91" t="str">
        <f>IF(H115="","",IF('INFORMATION INPUT'!$B$3="IN",(FIXED(MROUND(AVERAGE('THICKNESS INPUT'!G116:O116),0.05),2)),MROUND(AVERAGE(H115:P115),1)))</f>
        <v/>
      </c>
      <c r="R115" s="93" t="str">
        <f t="shared" si="14"/>
        <v xml:space="preserve"> </v>
      </c>
      <c r="S115" s="93" t="str">
        <f>IF('THICKNESS INPUT'!P116="","",'THICKNESS INPUT'!P116)</f>
        <v/>
      </c>
      <c r="T115" s="93" t="str">
        <f>IF('THICKNESS INPUT'!Q116="","",IF('INFORMATION INPUT'!$B$3="IN",FIXED(MROUND('THICKNESS INPUT'!Q116,0.05),2),ROUND('THICKNESS INPUT'!Q116*25.4,0)))</f>
        <v/>
      </c>
      <c r="U115" s="93" t="str">
        <f t="shared" si="9"/>
        <v/>
      </c>
      <c r="V115" s="97"/>
      <c r="W115" s="98">
        <f>'INFORMATION INPUT'!$B$4-IF(+'INFORMATION INPUT'!$C$3="METRIC",25.4,1)</f>
        <v>7</v>
      </c>
      <c r="X115" s="98">
        <f t="shared" si="10"/>
        <v>0</v>
      </c>
      <c r="Y115" s="98">
        <f>IF(MAXA($AO115)&gt;'INFORMATION INPUT'!$B$4,IF(($AO115&gt;=(3*'THICKNESS REPORT'!$E$27)+'INFORMATION INPUT'!$B$4),1,0),0)</f>
        <v>0</v>
      </c>
      <c r="Z115" s="98">
        <f t="shared" si="11"/>
        <v>0</v>
      </c>
      <c r="AA115" s="98" t="str">
        <f t="shared" si="15"/>
        <v/>
      </c>
      <c r="AB115" s="83"/>
      <c r="AC115" s="83"/>
      <c r="AD115" s="83"/>
      <c r="AE115" s="83"/>
      <c r="AF115" s="98">
        <f t="shared" si="12"/>
        <v>0</v>
      </c>
      <c r="AG115" s="11"/>
      <c r="AH115" s="17">
        <f t="shared" si="13"/>
        <v>0</v>
      </c>
      <c r="AI115" s="17">
        <f t="shared" si="16"/>
        <v>9</v>
      </c>
      <c r="AJ115" s="17"/>
      <c r="AK115" s="17"/>
      <c r="AL115" s="17"/>
      <c r="AM115" s="17"/>
      <c r="AN115" s="17"/>
      <c r="AO115" s="17" t="str">
        <f t="shared" si="17"/>
        <v/>
      </c>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row>
    <row r="116" spans="1:162" ht="18">
      <c r="A116" s="91" t="str">
        <f>IF('THICKNESS INPUT'!A117="","",'THICKNESS INPUT'!A117)</f>
        <v/>
      </c>
      <c r="B116" s="92" t="str">
        <f>IF('THICKNESS INPUT'!B117="","",'THICKNESS INPUT'!B117)</f>
        <v/>
      </c>
      <c r="C116" s="93" t="str">
        <f>IF($H116="","",IF('INFORMATION INPUT'!$B$3="IN",FIXED('INFORMATION INPUT'!$B$4,2),FIXED('INFORMATION INPUT'!$B$4,0)))</f>
        <v/>
      </c>
      <c r="D116" s="93" t="str">
        <f>IF('THICKNESS INPUT'!C117="","",'THICKNESS INPUT'!C117)</f>
        <v/>
      </c>
      <c r="E116" s="93" t="str">
        <f>IF('THICKNESS INPUT'!D117="","",'THICKNESS INPUT'!D117)</f>
        <v/>
      </c>
      <c r="F116" s="94" t="str">
        <f>IF('THICKNESS INPUT'!E117="","",'THICKNESS INPUT'!E117)</f>
        <v/>
      </c>
      <c r="G116" s="93" t="str">
        <f>IF('THICKNESS INPUT'!F117="","",'THICKNESS INPUT'!F117)</f>
        <v/>
      </c>
      <c r="H116" s="93" t="str">
        <f>IF('THICKNESS INPUT'!G117="","",IF('INFORMATION INPUT'!$B$3="IN",FIXED('THICKNESS INPUT'!G117,2),ROUND('THICKNESS INPUT'!G117*25.4,0)))</f>
        <v/>
      </c>
      <c r="I116" s="93" t="str">
        <f>IF('THICKNESS INPUT'!H117="","",IF('INFORMATION INPUT'!$B$3="IN",FIXED('THICKNESS INPUT'!H117,2),ROUND('THICKNESS INPUT'!H117*25.4,0)))</f>
        <v/>
      </c>
      <c r="J116" s="93" t="str">
        <f>IF('THICKNESS INPUT'!I117="","",IF('INFORMATION INPUT'!$B$3="IN",FIXED('THICKNESS INPUT'!I117,2),ROUND('THICKNESS INPUT'!I117*25.4,0)))</f>
        <v/>
      </c>
      <c r="K116" s="93" t="str">
        <f>IF('THICKNESS INPUT'!J117="","",IF('INFORMATION INPUT'!$B$3="IN",FIXED('THICKNESS INPUT'!J117,2),ROUND('THICKNESS INPUT'!J117*25.4,0)))</f>
        <v/>
      </c>
      <c r="L116" s="93" t="str">
        <f>IF('THICKNESS INPUT'!K117="","",IF('INFORMATION INPUT'!$B$3="IN",FIXED('THICKNESS INPUT'!K117,2),ROUND('THICKNESS INPUT'!K117*25.4,0)))</f>
        <v/>
      </c>
      <c r="M116" s="93" t="str">
        <f>IF('THICKNESS INPUT'!L117="","",IF('INFORMATION INPUT'!$B$3="IN",FIXED('THICKNESS INPUT'!L117,2),ROUND('THICKNESS INPUT'!L117*25.4,0)))</f>
        <v/>
      </c>
      <c r="N116" s="93" t="str">
        <f>IF('THICKNESS INPUT'!M117="","",IF('INFORMATION INPUT'!$B$3="IN",FIXED('THICKNESS INPUT'!M117,2),ROUND('THICKNESS INPUT'!M117*25.4,0)))</f>
        <v/>
      </c>
      <c r="O116" s="93" t="str">
        <f>IF('THICKNESS INPUT'!N117="","",IF('INFORMATION INPUT'!$B$3="IN",FIXED('THICKNESS INPUT'!N117,2),ROUND('THICKNESS INPUT'!N117*25.4,0)))</f>
        <v/>
      </c>
      <c r="P116" s="93" t="str">
        <f>IF('THICKNESS INPUT'!O117="","",IF('INFORMATION INPUT'!$B$3="IN",FIXED('THICKNESS INPUT'!O117,2),ROUND('THICKNESS INPUT'!O117*25.4,0)))</f>
        <v/>
      </c>
      <c r="Q116" s="91" t="str">
        <f>IF(H116="","",IF('INFORMATION INPUT'!$B$3="IN",(FIXED(MROUND(AVERAGE('THICKNESS INPUT'!G117:O117),0.05),2)),MROUND(AVERAGE(H116:P116),1)))</f>
        <v/>
      </c>
      <c r="R116" s="93" t="str">
        <f t="shared" si="14"/>
        <v xml:space="preserve"> </v>
      </c>
      <c r="S116" s="93" t="str">
        <f>IF('THICKNESS INPUT'!P117="","",'THICKNESS INPUT'!P117)</f>
        <v/>
      </c>
      <c r="T116" s="93" t="str">
        <f>IF('THICKNESS INPUT'!Q117="","",IF('INFORMATION INPUT'!$B$3="IN",FIXED(MROUND('THICKNESS INPUT'!Q117,0.05),2),ROUND('THICKNESS INPUT'!Q117*25.4,0)))</f>
        <v/>
      </c>
      <c r="U116" s="93" t="str">
        <f t="shared" si="9"/>
        <v/>
      </c>
      <c r="V116" s="97"/>
      <c r="W116" s="98">
        <f>'INFORMATION INPUT'!$B$4-IF(+'INFORMATION INPUT'!$C$3="METRIC",25.4,1)</f>
        <v>7</v>
      </c>
      <c r="X116" s="98">
        <f t="shared" si="10"/>
        <v>0</v>
      </c>
      <c r="Y116" s="98">
        <f>IF(MAXA($AO116)&gt;'INFORMATION INPUT'!$B$4,IF(($AO116&gt;=(3*'THICKNESS REPORT'!$E$27)+'INFORMATION INPUT'!$B$4),1,0),0)</f>
        <v>0</v>
      </c>
      <c r="Z116" s="98">
        <f t="shared" si="11"/>
        <v>0</v>
      </c>
      <c r="AA116" s="98" t="str">
        <f t="shared" si="15"/>
        <v/>
      </c>
      <c r="AB116" s="83"/>
      <c r="AC116" s="83"/>
      <c r="AD116" s="83"/>
      <c r="AE116" s="83"/>
      <c r="AF116" s="98">
        <f t="shared" si="12"/>
        <v>0</v>
      </c>
      <c r="AG116" s="11"/>
      <c r="AH116" s="17">
        <f t="shared" si="13"/>
        <v>0</v>
      </c>
      <c r="AI116" s="17">
        <f t="shared" si="16"/>
        <v>9</v>
      </c>
      <c r="AJ116" s="17"/>
      <c r="AK116" s="17"/>
      <c r="AL116" s="17"/>
      <c r="AM116" s="17"/>
      <c r="AN116" s="17"/>
      <c r="AO116" s="17" t="str">
        <f t="shared" si="17"/>
        <v/>
      </c>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c r="EZ116" s="17"/>
      <c r="FA116" s="17"/>
      <c r="FB116" s="17"/>
      <c r="FC116" s="17"/>
      <c r="FD116" s="17"/>
      <c r="FE116" s="17"/>
      <c r="FF116" s="17"/>
    </row>
    <row r="117" spans="1:162" ht="18">
      <c r="A117" s="91" t="str">
        <f>IF('THICKNESS INPUT'!A118="","",'THICKNESS INPUT'!A118)</f>
        <v/>
      </c>
      <c r="B117" s="92" t="str">
        <f>IF('THICKNESS INPUT'!B118="","",'THICKNESS INPUT'!B118)</f>
        <v/>
      </c>
      <c r="C117" s="93" t="str">
        <f>IF($H117="","",IF('INFORMATION INPUT'!$B$3="IN",FIXED('INFORMATION INPUT'!$B$4,2),FIXED('INFORMATION INPUT'!$B$4,0)))</f>
        <v/>
      </c>
      <c r="D117" s="93" t="str">
        <f>IF('THICKNESS INPUT'!C118="","",'THICKNESS INPUT'!C118)</f>
        <v/>
      </c>
      <c r="E117" s="93" t="str">
        <f>IF('THICKNESS INPUT'!D118="","",'THICKNESS INPUT'!D118)</f>
        <v/>
      </c>
      <c r="F117" s="94" t="str">
        <f>IF('THICKNESS INPUT'!E118="","",'THICKNESS INPUT'!E118)</f>
        <v/>
      </c>
      <c r="G117" s="93" t="str">
        <f>IF('THICKNESS INPUT'!F118="","",'THICKNESS INPUT'!F118)</f>
        <v/>
      </c>
      <c r="H117" s="93" t="str">
        <f>IF('THICKNESS INPUT'!G118="","",IF('INFORMATION INPUT'!$B$3="IN",FIXED('THICKNESS INPUT'!G118,2),ROUND('THICKNESS INPUT'!G118*25.4,0)))</f>
        <v/>
      </c>
      <c r="I117" s="93" t="str">
        <f>IF('THICKNESS INPUT'!H118="","",IF('INFORMATION INPUT'!$B$3="IN",FIXED('THICKNESS INPUT'!H118,2),ROUND('THICKNESS INPUT'!H118*25.4,0)))</f>
        <v/>
      </c>
      <c r="J117" s="93" t="str">
        <f>IF('THICKNESS INPUT'!I118="","",IF('INFORMATION INPUT'!$B$3="IN",FIXED('THICKNESS INPUT'!I118,2),ROUND('THICKNESS INPUT'!I118*25.4,0)))</f>
        <v/>
      </c>
      <c r="K117" s="93" t="str">
        <f>IF('THICKNESS INPUT'!J118="","",IF('INFORMATION INPUT'!$B$3="IN",FIXED('THICKNESS INPUT'!J118,2),ROUND('THICKNESS INPUT'!J118*25.4,0)))</f>
        <v/>
      </c>
      <c r="L117" s="93" t="str">
        <f>IF('THICKNESS INPUT'!K118="","",IF('INFORMATION INPUT'!$B$3="IN",FIXED('THICKNESS INPUT'!K118,2),ROUND('THICKNESS INPUT'!K118*25.4,0)))</f>
        <v/>
      </c>
      <c r="M117" s="93" t="str">
        <f>IF('THICKNESS INPUT'!L118="","",IF('INFORMATION INPUT'!$B$3="IN",FIXED('THICKNESS INPUT'!L118,2),ROUND('THICKNESS INPUT'!L118*25.4,0)))</f>
        <v/>
      </c>
      <c r="N117" s="93" t="str">
        <f>IF('THICKNESS INPUT'!M118="","",IF('INFORMATION INPUT'!$B$3="IN",FIXED('THICKNESS INPUT'!M118,2),ROUND('THICKNESS INPUT'!M118*25.4,0)))</f>
        <v/>
      </c>
      <c r="O117" s="93" t="str">
        <f>IF('THICKNESS INPUT'!N118="","",IF('INFORMATION INPUT'!$B$3="IN",FIXED('THICKNESS INPUT'!N118,2),ROUND('THICKNESS INPUT'!N118*25.4,0)))</f>
        <v/>
      </c>
      <c r="P117" s="93" t="str">
        <f>IF('THICKNESS INPUT'!O118="","",IF('INFORMATION INPUT'!$B$3="IN",FIXED('THICKNESS INPUT'!O118,2),ROUND('THICKNESS INPUT'!O118*25.4,0)))</f>
        <v/>
      </c>
      <c r="Q117" s="91" t="str">
        <f>IF(H117="","",IF('INFORMATION INPUT'!$B$3="IN",(FIXED(MROUND(AVERAGE('THICKNESS INPUT'!G118:O118),0.05),2)),MROUND(AVERAGE(H117:P117),1)))</f>
        <v/>
      </c>
      <c r="R117" s="93" t="str">
        <f t="shared" si="14"/>
        <v xml:space="preserve"> </v>
      </c>
      <c r="S117" s="93" t="str">
        <f>IF('THICKNESS INPUT'!P118="","",'THICKNESS INPUT'!P118)</f>
        <v/>
      </c>
      <c r="T117" s="93" t="str">
        <f>IF('THICKNESS INPUT'!Q118="","",IF('INFORMATION INPUT'!$B$3="IN",FIXED(MROUND('THICKNESS INPUT'!Q118,0.05),2),ROUND('THICKNESS INPUT'!Q118*25.4,0)))</f>
        <v/>
      </c>
      <c r="U117" s="93" t="str">
        <f t="shared" si="9"/>
        <v/>
      </c>
      <c r="V117" s="97"/>
      <c r="W117" s="98">
        <f>'INFORMATION INPUT'!$B$4-IF(+'INFORMATION INPUT'!$C$3="METRIC",25.4,1)</f>
        <v>7</v>
      </c>
      <c r="X117" s="98">
        <f t="shared" si="10"/>
        <v>0</v>
      </c>
      <c r="Y117" s="98">
        <f>IF(MAXA($AO117)&gt;'INFORMATION INPUT'!$B$4,IF(($AO117&gt;=(3*'THICKNESS REPORT'!$E$27)+'INFORMATION INPUT'!$B$4),1,0),0)</f>
        <v>0</v>
      </c>
      <c r="Z117" s="98">
        <f t="shared" si="11"/>
        <v>0</v>
      </c>
      <c r="AA117" s="98" t="str">
        <f t="shared" si="15"/>
        <v/>
      </c>
      <c r="AB117" s="83"/>
      <c r="AC117" s="83"/>
      <c r="AD117" s="83"/>
      <c r="AE117" s="83"/>
      <c r="AF117" s="98">
        <f t="shared" si="12"/>
        <v>0</v>
      </c>
      <c r="AG117" s="11"/>
      <c r="AH117" s="17">
        <f t="shared" si="13"/>
        <v>0</v>
      </c>
      <c r="AI117" s="17">
        <f t="shared" si="16"/>
        <v>9</v>
      </c>
      <c r="AJ117" s="17"/>
      <c r="AK117" s="17"/>
      <c r="AL117" s="17"/>
      <c r="AM117" s="17"/>
      <c r="AN117" s="17"/>
      <c r="AO117" s="17" t="str">
        <f t="shared" si="17"/>
        <v/>
      </c>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c r="EZ117" s="17"/>
      <c r="FA117" s="17"/>
      <c r="FB117" s="17"/>
      <c r="FC117" s="17"/>
      <c r="FD117" s="17"/>
      <c r="FE117" s="17"/>
      <c r="FF117" s="17"/>
    </row>
    <row r="118" spans="1:162" ht="18">
      <c r="A118" s="91" t="str">
        <f>IF('THICKNESS INPUT'!A119="","",'THICKNESS INPUT'!A119)</f>
        <v/>
      </c>
      <c r="B118" s="92" t="str">
        <f>IF('THICKNESS INPUT'!B119="","",'THICKNESS INPUT'!B119)</f>
        <v/>
      </c>
      <c r="C118" s="93" t="str">
        <f>IF($H118="","",IF('INFORMATION INPUT'!$B$3="IN",FIXED('INFORMATION INPUT'!$B$4,2),FIXED('INFORMATION INPUT'!$B$4,0)))</f>
        <v/>
      </c>
      <c r="D118" s="93" t="str">
        <f>IF('THICKNESS INPUT'!C119="","",'THICKNESS INPUT'!C119)</f>
        <v/>
      </c>
      <c r="E118" s="93" t="str">
        <f>IF('THICKNESS INPUT'!D119="","",'THICKNESS INPUT'!D119)</f>
        <v/>
      </c>
      <c r="F118" s="94" t="str">
        <f>IF('THICKNESS INPUT'!E119="","",'THICKNESS INPUT'!E119)</f>
        <v/>
      </c>
      <c r="G118" s="93" t="str">
        <f>IF('THICKNESS INPUT'!F119="","",'THICKNESS INPUT'!F119)</f>
        <v/>
      </c>
      <c r="H118" s="93" t="str">
        <f>IF('THICKNESS INPUT'!G119="","",IF('INFORMATION INPUT'!$B$3="IN",FIXED('THICKNESS INPUT'!G119,2),ROUND('THICKNESS INPUT'!G119*25.4,0)))</f>
        <v/>
      </c>
      <c r="I118" s="93" t="str">
        <f>IF('THICKNESS INPUT'!H119="","",IF('INFORMATION INPUT'!$B$3="IN",FIXED('THICKNESS INPUT'!H119,2),ROUND('THICKNESS INPUT'!H119*25.4,0)))</f>
        <v/>
      </c>
      <c r="J118" s="93" t="str">
        <f>IF('THICKNESS INPUT'!I119="","",IF('INFORMATION INPUT'!$B$3="IN",FIXED('THICKNESS INPUT'!I119,2),ROUND('THICKNESS INPUT'!I119*25.4,0)))</f>
        <v/>
      </c>
      <c r="K118" s="93" t="str">
        <f>IF('THICKNESS INPUT'!J119="","",IF('INFORMATION INPUT'!$B$3="IN",FIXED('THICKNESS INPUT'!J119,2),ROUND('THICKNESS INPUT'!J119*25.4,0)))</f>
        <v/>
      </c>
      <c r="L118" s="93" t="str">
        <f>IF('THICKNESS INPUT'!K119="","",IF('INFORMATION INPUT'!$B$3="IN",FIXED('THICKNESS INPUT'!K119,2),ROUND('THICKNESS INPUT'!K119*25.4,0)))</f>
        <v/>
      </c>
      <c r="M118" s="93" t="str">
        <f>IF('THICKNESS INPUT'!L119="","",IF('INFORMATION INPUT'!$B$3="IN",FIXED('THICKNESS INPUT'!L119,2),ROUND('THICKNESS INPUT'!L119*25.4,0)))</f>
        <v/>
      </c>
      <c r="N118" s="93" t="str">
        <f>IF('THICKNESS INPUT'!M119="","",IF('INFORMATION INPUT'!$B$3="IN",FIXED('THICKNESS INPUT'!M119,2),ROUND('THICKNESS INPUT'!M119*25.4,0)))</f>
        <v/>
      </c>
      <c r="O118" s="93" t="str">
        <f>IF('THICKNESS INPUT'!N119="","",IF('INFORMATION INPUT'!$B$3="IN",FIXED('THICKNESS INPUT'!N119,2),ROUND('THICKNESS INPUT'!N119*25.4,0)))</f>
        <v/>
      </c>
      <c r="P118" s="93" t="str">
        <f>IF('THICKNESS INPUT'!O119="","",IF('INFORMATION INPUT'!$B$3="IN",FIXED('THICKNESS INPUT'!O119,2),ROUND('THICKNESS INPUT'!O119*25.4,0)))</f>
        <v/>
      </c>
      <c r="Q118" s="91" t="str">
        <f>IF(H118="","",IF('INFORMATION INPUT'!$B$3="IN",(FIXED(MROUND(AVERAGE('THICKNESS INPUT'!G119:O119),0.05),2)),MROUND(AVERAGE(H118:P118),1)))</f>
        <v/>
      </c>
      <c r="R118" s="93" t="str">
        <f t="shared" si="14"/>
        <v xml:space="preserve"> </v>
      </c>
      <c r="S118" s="93" t="str">
        <f>IF('THICKNESS INPUT'!P119="","",'THICKNESS INPUT'!P119)</f>
        <v/>
      </c>
      <c r="T118" s="93" t="str">
        <f>IF('THICKNESS INPUT'!Q119="","",IF('INFORMATION INPUT'!$B$3="IN",FIXED(MROUND('THICKNESS INPUT'!Q119,0.05),2),ROUND('THICKNESS INPUT'!Q119*25.4,0)))</f>
        <v/>
      </c>
      <c r="U118" s="93" t="str">
        <f t="shared" si="9"/>
        <v/>
      </c>
      <c r="V118" s="97"/>
      <c r="W118" s="98">
        <f>'INFORMATION INPUT'!$B$4-IF(+'INFORMATION INPUT'!$C$3="METRIC",25.4,1)</f>
        <v>7</v>
      </c>
      <c r="X118" s="98">
        <f t="shared" si="10"/>
        <v>0</v>
      </c>
      <c r="Y118" s="98">
        <f>IF(MAXA($AO118)&gt;'INFORMATION INPUT'!$B$4,IF(($AO118&gt;=(3*'THICKNESS REPORT'!$E$27)+'INFORMATION INPUT'!$B$4),1,0),0)</f>
        <v>0</v>
      </c>
      <c r="Z118" s="98">
        <f t="shared" si="11"/>
        <v>0</v>
      </c>
      <c r="AA118" s="98" t="str">
        <f t="shared" si="15"/>
        <v/>
      </c>
      <c r="AB118" s="83"/>
      <c r="AC118" s="83"/>
      <c r="AD118" s="83"/>
      <c r="AE118" s="83"/>
      <c r="AF118" s="98">
        <f t="shared" si="12"/>
        <v>0</v>
      </c>
      <c r="AG118" s="11"/>
      <c r="AH118" s="17">
        <f t="shared" si="13"/>
        <v>0</v>
      </c>
      <c r="AI118" s="17">
        <f t="shared" si="16"/>
        <v>9</v>
      </c>
      <c r="AJ118" s="17"/>
      <c r="AK118" s="17"/>
      <c r="AL118" s="17"/>
      <c r="AM118" s="17"/>
      <c r="AN118" s="17"/>
      <c r="AO118" s="17" t="str">
        <f t="shared" si="17"/>
        <v/>
      </c>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row>
    <row r="119" spans="1:162" ht="18">
      <c r="A119" s="91" t="str">
        <f>IF('THICKNESS INPUT'!A120="","",'THICKNESS INPUT'!A120)</f>
        <v/>
      </c>
      <c r="B119" s="92" t="str">
        <f>IF('THICKNESS INPUT'!B120="","",'THICKNESS INPUT'!B120)</f>
        <v/>
      </c>
      <c r="C119" s="93" t="str">
        <f>IF($H119="","",IF('INFORMATION INPUT'!$B$3="IN",FIXED('INFORMATION INPUT'!$B$4,2),FIXED('INFORMATION INPUT'!$B$4,0)))</f>
        <v/>
      </c>
      <c r="D119" s="93" t="str">
        <f>IF('THICKNESS INPUT'!C120="","",'THICKNESS INPUT'!C120)</f>
        <v/>
      </c>
      <c r="E119" s="93" t="str">
        <f>IF('THICKNESS INPUT'!D120="","",'THICKNESS INPUT'!D120)</f>
        <v/>
      </c>
      <c r="F119" s="94" t="str">
        <f>IF('THICKNESS INPUT'!E120="","",'THICKNESS INPUT'!E120)</f>
        <v/>
      </c>
      <c r="G119" s="93" t="str">
        <f>IF('THICKNESS INPUT'!F120="","",'THICKNESS INPUT'!F120)</f>
        <v/>
      </c>
      <c r="H119" s="93" t="str">
        <f>IF('THICKNESS INPUT'!G120="","",IF('INFORMATION INPUT'!$B$3="IN",FIXED('THICKNESS INPUT'!G120,2),ROUND('THICKNESS INPUT'!G120*25.4,0)))</f>
        <v/>
      </c>
      <c r="I119" s="93" t="str">
        <f>IF('THICKNESS INPUT'!H120="","",IF('INFORMATION INPUT'!$B$3="IN",FIXED('THICKNESS INPUT'!H120,2),ROUND('THICKNESS INPUT'!H120*25.4,0)))</f>
        <v/>
      </c>
      <c r="J119" s="93" t="str">
        <f>IF('THICKNESS INPUT'!I120="","",IF('INFORMATION INPUT'!$B$3="IN",FIXED('THICKNESS INPUT'!I120,2),ROUND('THICKNESS INPUT'!I120*25.4,0)))</f>
        <v/>
      </c>
      <c r="K119" s="93" t="str">
        <f>IF('THICKNESS INPUT'!J120="","",IF('INFORMATION INPUT'!$B$3="IN",FIXED('THICKNESS INPUT'!J120,2),ROUND('THICKNESS INPUT'!J120*25.4,0)))</f>
        <v/>
      </c>
      <c r="L119" s="93" t="str">
        <f>IF('THICKNESS INPUT'!K120="","",IF('INFORMATION INPUT'!$B$3="IN",FIXED('THICKNESS INPUT'!K120,2),ROUND('THICKNESS INPUT'!K120*25.4,0)))</f>
        <v/>
      </c>
      <c r="M119" s="93" t="str">
        <f>IF('THICKNESS INPUT'!L120="","",IF('INFORMATION INPUT'!$B$3="IN",FIXED('THICKNESS INPUT'!L120,2),ROUND('THICKNESS INPUT'!L120*25.4,0)))</f>
        <v/>
      </c>
      <c r="N119" s="93" t="str">
        <f>IF('THICKNESS INPUT'!M120="","",IF('INFORMATION INPUT'!$B$3="IN",FIXED('THICKNESS INPUT'!M120,2),ROUND('THICKNESS INPUT'!M120*25.4,0)))</f>
        <v/>
      </c>
      <c r="O119" s="93" t="str">
        <f>IF('THICKNESS INPUT'!N120="","",IF('INFORMATION INPUT'!$B$3="IN",FIXED('THICKNESS INPUT'!N120,2),ROUND('THICKNESS INPUT'!N120*25.4,0)))</f>
        <v/>
      </c>
      <c r="P119" s="93" t="str">
        <f>IF('THICKNESS INPUT'!O120="","",IF('INFORMATION INPUT'!$B$3="IN",FIXED('THICKNESS INPUT'!O120,2),ROUND('THICKNESS INPUT'!O120*25.4,0)))</f>
        <v/>
      </c>
      <c r="Q119" s="91" t="str">
        <f>IF(H119="","",IF('INFORMATION INPUT'!$B$3="IN",(FIXED(MROUND(AVERAGE('THICKNESS INPUT'!G120:O120),0.05),2)),MROUND(AVERAGE(H119:P119),1)))</f>
        <v/>
      </c>
      <c r="R119" s="93" t="str">
        <f t="shared" si="14"/>
        <v xml:space="preserve"> </v>
      </c>
      <c r="S119" s="93" t="str">
        <f>IF('THICKNESS INPUT'!P120="","",'THICKNESS INPUT'!P120)</f>
        <v/>
      </c>
      <c r="T119" s="93" t="str">
        <f>IF('THICKNESS INPUT'!Q120="","",IF('INFORMATION INPUT'!$B$3="IN",FIXED(MROUND('THICKNESS INPUT'!Q120,0.05),2),ROUND('THICKNESS INPUT'!Q120*25.4,0)))</f>
        <v/>
      </c>
      <c r="U119" s="93" t="str">
        <f t="shared" si="9"/>
        <v/>
      </c>
      <c r="V119" s="97"/>
      <c r="W119" s="98">
        <f>'INFORMATION INPUT'!$B$4-IF(+'INFORMATION INPUT'!$C$3="METRIC",25.4,1)</f>
        <v>7</v>
      </c>
      <c r="X119" s="98">
        <f t="shared" si="10"/>
        <v>0</v>
      </c>
      <c r="Y119" s="98">
        <f>IF(MAXA($AO119)&gt;'INFORMATION INPUT'!$B$4,IF(($AO119&gt;=(3*'THICKNESS REPORT'!$E$27)+'INFORMATION INPUT'!$B$4),1,0),0)</f>
        <v>0</v>
      </c>
      <c r="Z119" s="98">
        <f t="shared" si="11"/>
        <v>0</v>
      </c>
      <c r="AA119" s="98" t="str">
        <f t="shared" si="15"/>
        <v/>
      </c>
      <c r="AB119" s="83"/>
      <c r="AC119" s="83"/>
      <c r="AD119" s="83"/>
      <c r="AE119" s="83"/>
      <c r="AF119" s="98">
        <f t="shared" si="12"/>
        <v>0</v>
      </c>
      <c r="AG119" s="11"/>
      <c r="AH119" s="17">
        <f t="shared" si="13"/>
        <v>0</v>
      </c>
      <c r="AI119" s="17">
        <f t="shared" si="16"/>
        <v>9</v>
      </c>
      <c r="AJ119" s="17"/>
      <c r="AK119" s="17"/>
      <c r="AL119" s="17"/>
      <c r="AM119" s="17"/>
      <c r="AN119" s="17"/>
      <c r="AO119" s="17" t="str">
        <f t="shared" si="17"/>
        <v/>
      </c>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row>
    <row r="120" spans="1:162" ht="18">
      <c r="A120" s="91" t="str">
        <f>IF('THICKNESS INPUT'!A121="","",'THICKNESS INPUT'!A121)</f>
        <v/>
      </c>
      <c r="B120" s="92" t="str">
        <f>IF('THICKNESS INPUT'!B121="","",'THICKNESS INPUT'!B121)</f>
        <v/>
      </c>
      <c r="C120" s="93" t="str">
        <f>IF($H120="","",IF('INFORMATION INPUT'!$B$3="IN",FIXED('INFORMATION INPUT'!$B$4,2),FIXED('INFORMATION INPUT'!$B$4,0)))</f>
        <v/>
      </c>
      <c r="D120" s="93" t="str">
        <f>IF('THICKNESS INPUT'!C121="","",'THICKNESS INPUT'!C121)</f>
        <v/>
      </c>
      <c r="E120" s="93" t="str">
        <f>IF('THICKNESS INPUT'!D121="","",'THICKNESS INPUT'!D121)</f>
        <v/>
      </c>
      <c r="F120" s="94" t="str">
        <f>IF('THICKNESS INPUT'!E121="","",'THICKNESS INPUT'!E121)</f>
        <v/>
      </c>
      <c r="G120" s="93" t="str">
        <f>IF('THICKNESS INPUT'!F121="","",'THICKNESS INPUT'!F121)</f>
        <v/>
      </c>
      <c r="H120" s="93" t="str">
        <f>IF('THICKNESS INPUT'!G121="","",IF('INFORMATION INPUT'!$B$3="IN",FIXED('THICKNESS INPUT'!G121,2),ROUND('THICKNESS INPUT'!G121*25.4,0)))</f>
        <v/>
      </c>
      <c r="I120" s="93" t="str">
        <f>IF('THICKNESS INPUT'!H121="","",IF('INFORMATION INPUT'!$B$3="IN",FIXED('THICKNESS INPUT'!H121,2),ROUND('THICKNESS INPUT'!H121*25.4,0)))</f>
        <v/>
      </c>
      <c r="J120" s="93" t="str">
        <f>IF('THICKNESS INPUT'!I121="","",IF('INFORMATION INPUT'!$B$3="IN",FIXED('THICKNESS INPUT'!I121,2),ROUND('THICKNESS INPUT'!I121*25.4,0)))</f>
        <v/>
      </c>
      <c r="K120" s="93" t="str">
        <f>IF('THICKNESS INPUT'!J121="","",IF('INFORMATION INPUT'!$B$3="IN",FIXED('THICKNESS INPUT'!J121,2),ROUND('THICKNESS INPUT'!J121*25.4,0)))</f>
        <v/>
      </c>
      <c r="L120" s="93" t="str">
        <f>IF('THICKNESS INPUT'!K121="","",IF('INFORMATION INPUT'!$B$3="IN",FIXED('THICKNESS INPUT'!K121,2),ROUND('THICKNESS INPUT'!K121*25.4,0)))</f>
        <v/>
      </c>
      <c r="M120" s="93" t="str">
        <f>IF('THICKNESS INPUT'!L121="","",IF('INFORMATION INPUT'!$B$3="IN",FIXED('THICKNESS INPUT'!L121,2),ROUND('THICKNESS INPUT'!L121*25.4,0)))</f>
        <v/>
      </c>
      <c r="N120" s="93" t="str">
        <f>IF('THICKNESS INPUT'!M121="","",IF('INFORMATION INPUT'!$B$3="IN",FIXED('THICKNESS INPUT'!M121,2),ROUND('THICKNESS INPUT'!M121*25.4,0)))</f>
        <v/>
      </c>
      <c r="O120" s="93" t="str">
        <f>IF('THICKNESS INPUT'!N121="","",IF('INFORMATION INPUT'!$B$3="IN",FIXED('THICKNESS INPUT'!N121,2),ROUND('THICKNESS INPUT'!N121*25.4,0)))</f>
        <v/>
      </c>
      <c r="P120" s="93" t="str">
        <f>IF('THICKNESS INPUT'!O121="","",IF('INFORMATION INPUT'!$B$3="IN",FIXED('THICKNESS INPUT'!O121,2),ROUND('THICKNESS INPUT'!O121*25.4,0)))</f>
        <v/>
      </c>
      <c r="Q120" s="91" t="str">
        <f>IF(H120="","",IF('INFORMATION INPUT'!$B$3="IN",(FIXED(MROUND(AVERAGE('THICKNESS INPUT'!G121:O121),0.05),2)),MROUND(AVERAGE(H120:P120),1)))</f>
        <v/>
      </c>
      <c r="R120" s="93" t="str">
        <f t="shared" si="14"/>
        <v xml:space="preserve"> </v>
      </c>
      <c r="S120" s="93" t="str">
        <f>IF('THICKNESS INPUT'!P121="","",'THICKNESS INPUT'!P121)</f>
        <v/>
      </c>
      <c r="T120" s="93" t="str">
        <f>IF('THICKNESS INPUT'!Q121="","",IF('INFORMATION INPUT'!$B$3="IN",FIXED(MROUND('THICKNESS INPUT'!Q121,0.05),2),ROUND('THICKNESS INPUT'!Q121*25.4,0)))</f>
        <v/>
      </c>
      <c r="U120" s="93" t="str">
        <f t="shared" si="9"/>
        <v/>
      </c>
      <c r="V120" s="97"/>
      <c r="W120" s="98">
        <f>'INFORMATION INPUT'!$B$4-IF(+'INFORMATION INPUT'!$C$3="METRIC",25.4,1)</f>
        <v>7</v>
      </c>
      <c r="X120" s="98">
        <f t="shared" si="10"/>
        <v>0</v>
      </c>
      <c r="Y120" s="98">
        <f>IF(MAXA($AO120)&gt;'INFORMATION INPUT'!$B$4,IF(($AO120&gt;=(3*'THICKNESS REPORT'!$E$27)+'INFORMATION INPUT'!$B$4),1,0),0)</f>
        <v>0</v>
      </c>
      <c r="Z120" s="98">
        <f t="shared" si="11"/>
        <v>0</v>
      </c>
      <c r="AA120" s="98" t="str">
        <f t="shared" si="15"/>
        <v/>
      </c>
      <c r="AB120" s="83"/>
      <c r="AC120" s="83"/>
      <c r="AD120" s="83"/>
      <c r="AE120" s="83"/>
      <c r="AF120" s="98">
        <f t="shared" si="12"/>
        <v>0</v>
      </c>
      <c r="AG120" s="11"/>
      <c r="AH120" s="17">
        <f t="shared" si="13"/>
        <v>0</v>
      </c>
      <c r="AI120" s="17">
        <f t="shared" si="16"/>
        <v>9</v>
      </c>
      <c r="AJ120" s="17"/>
      <c r="AK120" s="17"/>
      <c r="AL120" s="17"/>
      <c r="AM120" s="17"/>
      <c r="AN120" s="17"/>
      <c r="AO120" s="17" t="str">
        <f t="shared" si="17"/>
        <v/>
      </c>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row>
    <row r="121" spans="1:162" ht="18">
      <c r="A121" s="91" t="str">
        <f>IF('THICKNESS INPUT'!A122="","",'THICKNESS INPUT'!A122)</f>
        <v/>
      </c>
      <c r="B121" s="92" t="str">
        <f>IF('THICKNESS INPUT'!B122="","",'THICKNESS INPUT'!B122)</f>
        <v/>
      </c>
      <c r="C121" s="93" t="str">
        <f>IF($H121="","",IF('INFORMATION INPUT'!$B$3="IN",FIXED('INFORMATION INPUT'!$B$4,2),FIXED('INFORMATION INPUT'!$B$4,0)))</f>
        <v/>
      </c>
      <c r="D121" s="93" t="str">
        <f>IF('THICKNESS INPUT'!C122="","",'THICKNESS INPUT'!C122)</f>
        <v/>
      </c>
      <c r="E121" s="93" t="str">
        <f>IF('THICKNESS INPUT'!D122="","",'THICKNESS INPUT'!D122)</f>
        <v/>
      </c>
      <c r="F121" s="94" t="str">
        <f>IF('THICKNESS INPUT'!E122="","",'THICKNESS INPUT'!E122)</f>
        <v/>
      </c>
      <c r="G121" s="93" t="str">
        <f>IF('THICKNESS INPUT'!F122="","",'THICKNESS INPUT'!F122)</f>
        <v/>
      </c>
      <c r="H121" s="93" t="str">
        <f>IF('THICKNESS INPUT'!G122="","",IF('INFORMATION INPUT'!$B$3="IN",FIXED('THICKNESS INPUT'!G122,2),ROUND('THICKNESS INPUT'!G122*25.4,0)))</f>
        <v/>
      </c>
      <c r="I121" s="93" t="str">
        <f>IF('THICKNESS INPUT'!H122="","",IF('INFORMATION INPUT'!$B$3="IN",FIXED('THICKNESS INPUT'!H122,2),ROUND('THICKNESS INPUT'!H122*25.4,0)))</f>
        <v/>
      </c>
      <c r="J121" s="93" t="str">
        <f>IF('THICKNESS INPUT'!I122="","",IF('INFORMATION INPUT'!$B$3="IN",FIXED('THICKNESS INPUT'!I122,2),ROUND('THICKNESS INPUT'!I122*25.4,0)))</f>
        <v/>
      </c>
      <c r="K121" s="93" t="str">
        <f>IF('THICKNESS INPUT'!J122="","",IF('INFORMATION INPUT'!$B$3="IN",FIXED('THICKNESS INPUT'!J122,2),ROUND('THICKNESS INPUT'!J122*25.4,0)))</f>
        <v/>
      </c>
      <c r="L121" s="93" t="str">
        <f>IF('THICKNESS INPUT'!K122="","",IF('INFORMATION INPUT'!$B$3="IN",FIXED('THICKNESS INPUT'!K122,2),ROUND('THICKNESS INPUT'!K122*25.4,0)))</f>
        <v/>
      </c>
      <c r="M121" s="93" t="str">
        <f>IF('THICKNESS INPUT'!L122="","",IF('INFORMATION INPUT'!$B$3="IN",FIXED('THICKNESS INPUT'!L122,2),ROUND('THICKNESS INPUT'!L122*25.4,0)))</f>
        <v/>
      </c>
      <c r="N121" s="93" t="str">
        <f>IF('THICKNESS INPUT'!M122="","",IF('INFORMATION INPUT'!$B$3="IN",FIXED('THICKNESS INPUT'!M122,2),ROUND('THICKNESS INPUT'!M122*25.4,0)))</f>
        <v/>
      </c>
      <c r="O121" s="93" t="str">
        <f>IF('THICKNESS INPUT'!N122="","",IF('INFORMATION INPUT'!$B$3="IN",FIXED('THICKNESS INPUT'!N122,2),ROUND('THICKNESS INPUT'!N122*25.4,0)))</f>
        <v/>
      </c>
      <c r="P121" s="93" t="str">
        <f>IF('THICKNESS INPUT'!O122="","",IF('INFORMATION INPUT'!$B$3="IN",FIXED('THICKNESS INPUT'!O122,2),ROUND('THICKNESS INPUT'!O122*25.4,0)))</f>
        <v/>
      </c>
      <c r="Q121" s="91" t="str">
        <f>IF(H121="","",IF('INFORMATION INPUT'!$B$3="IN",(FIXED(MROUND(AVERAGE('THICKNESS INPUT'!G122:O122),0.05),2)),MROUND(AVERAGE(H121:P121),1)))</f>
        <v/>
      </c>
      <c r="R121" s="93" t="str">
        <f t="shared" si="14"/>
        <v xml:space="preserve"> </v>
      </c>
      <c r="S121" s="93" t="str">
        <f>IF('THICKNESS INPUT'!P122="","",'THICKNESS INPUT'!P122)</f>
        <v/>
      </c>
      <c r="T121" s="93" t="str">
        <f>IF('THICKNESS INPUT'!Q122="","",IF('INFORMATION INPUT'!$B$3="IN",FIXED(MROUND('THICKNESS INPUT'!Q122,0.05),2),ROUND('THICKNESS INPUT'!Q122*25.4,0)))</f>
        <v/>
      </c>
      <c r="U121" s="93" t="str">
        <f t="shared" si="9"/>
        <v/>
      </c>
      <c r="V121" s="97"/>
      <c r="W121" s="98">
        <f>'INFORMATION INPUT'!$B$4-IF(+'INFORMATION INPUT'!$C$3="METRIC",25.4,1)</f>
        <v>7</v>
      </c>
      <c r="X121" s="98">
        <f t="shared" si="10"/>
        <v>0</v>
      </c>
      <c r="Y121" s="98">
        <f>IF(MAXA($AO121)&gt;'INFORMATION INPUT'!$B$4,IF(($AO121&gt;=(3*'THICKNESS REPORT'!$E$27)+'INFORMATION INPUT'!$B$4),1,0),0)</f>
        <v>0</v>
      </c>
      <c r="Z121" s="98">
        <f t="shared" si="11"/>
        <v>0</v>
      </c>
      <c r="AA121" s="98" t="str">
        <f t="shared" si="15"/>
        <v/>
      </c>
      <c r="AB121" s="83"/>
      <c r="AC121" s="83"/>
      <c r="AD121" s="83"/>
      <c r="AE121" s="83"/>
      <c r="AF121" s="98">
        <f t="shared" si="12"/>
        <v>0</v>
      </c>
      <c r="AG121" s="11"/>
      <c r="AH121" s="17">
        <f t="shared" si="13"/>
        <v>0</v>
      </c>
      <c r="AI121" s="17">
        <f t="shared" si="16"/>
        <v>9</v>
      </c>
      <c r="AJ121" s="17"/>
      <c r="AK121" s="17"/>
      <c r="AL121" s="17"/>
      <c r="AM121" s="17"/>
      <c r="AN121" s="17"/>
      <c r="AO121" s="17" t="str">
        <f t="shared" si="17"/>
        <v/>
      </c>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row>
    <row r="122" spans="1:162" ht="18">
      <c r="A122" s="91" t="str">
        <f>IF('THICKNESS INPUT'!A123="","",'THICKNESS INPUT'!A123)</f>
        <v/>
      </c>
      <c r="B122" s="92" t="str">
        <f>IF('THICKNESS INPUT'!B123="","",'THICKNESS INPUT'!B123)</f>
        <v/>
      </c>
      <c r="C122" s="93" t="str">
        <f>IF($H122="","",IF('INFORMATION INPUT'!$B$3="IN",FIXED('INFORMATION INPUT'!$B$4,2),FIXED('INFORMATION INPUT'!$B$4,0)))</f>
        <v/>
      </c>
      <c r="D122" s="93" t="str">
        <f>IF('THICKNESS INPUT'!C123="","",'THICKNESS INPUT'!C123)</f>
        <v/>
      </c>
      <c r="E122" s="93" t="str">
        <f>IF('THICKNESS INPUT'!D123="","",'THICKNESS INPUT'!D123)</f>
        <v/>
      </c>
      <c r="F122" s="94" t="str">
        <f>IF('THICKNESS INPUT'!E123="","",'THICKNESS INPUT'!E123)</f>
        <v/>
      </c>
      <c r="G122" s="93" t="str">
        <f>IF('THICKNESS INPUT'!F123="","",'THICKNESS INPUT'!F123)</f>
        <v/>
      </c>
      <c r="H122" s="93" t="str">
        <f>IF('THICKNESS INPUT'!G123="","",IF('INFORMATION INPUT'!$B$3="IN",FIXED('THICKNESS INPUT'!G123,2),ROUND('THICKNESS INPUT'!G123*25.4,0)))</f>
        <v/>
      </c>
      <c r="I122" s="93" t="str">
        <f>IF('THICKNESS INPUT'!H123="","",IF('INFORMATION INPUT'!$B$3="IN",FIXED('THICKNESS INPUT'!H123,2),ROUND('THICKNESS INPUT'!H123*25.4,0)))</f>
        <v/>
      </c>
      <c r="J122" s="93" t="str">
        <f>IF('THICKNESS INPUT'!I123="","",IF('INFORMATION INPUT'!$B$3="IN",FIXED('THICKNESS INPUT'!I123,2),ROUND('THICKNESS INPUT'!I123*25.4,0)))</f>
        <v/>
      </c>
      <c r="K122" s="93" t="str">
        <f>IF('THICKNESS INPUT'!J123="","",IF('INFORMATION INPUT'!$B$3="IN",FIXED('THICKNESS INPUT'!J123,2),ROUND('THICKNESS INPUT'!J123*25.4,0)))</f>
        <v/>
      </c>
      <c r="L122" s="93" t="str">
        <f>IF('THICKNESS INPUT'!K123="","",IF('INFORMATION INPUT'!$B$3="IN",FIXED('THICKNESS INPUT'!K123,2),ROUND('THICKNESS INPUT'!K123*25.4,0)))</f>
        <v/>
      </c>
      <c r="M122" s="93" t="str">
        <f>IF('THICKNESS INPUT'!L123="","",IF('INFORMATION INPUT'!$B$3="IN",FIXED('THICKNESS INPUT'!L123,2),ROUND('THICKNESS INPUT'!L123*25.4,0)))</f>
        <v/>
      </c>
      <c r="N122" s="93" t="str">
        <f>IF('THICKNESS INPUT'!M123="","",IF('INFORMATION INPUT'!$B$3="IN",FIXED('THICKNESS INPUT'!M123,2),ROUND('THICKNESS INPUT'!M123*25.4,0)))</f>
        <v/>
      </c>
      <c r="O122" s="93" t="str">
        <f>IF('THICKNESS INPUT'!N123="","",IF('INFORMATION INPUT'!$B$3="IN",FIXED('THICKNESS INPUT'!N123,2),ROUND('THICKNESS INPUT'!N123*25.4,0)))</f>
        <v/>
      </c>
      <c r="P122" s="93" t="str">
        <f>IF('THICKNESS INPUT'!O123="","",IF('INFORMATION INPUT'!$B$3="IN",FIXED('THICKNESS INPUT'!O123,2),ROUND('THICKNESS INPUT'!O123*25.4,0)))</f>
        <v/>
      </c>
      <c r="Q122" s="91" t="str">
        <f>IF(H122="","",IF('INFORMATION INPUT'!$B$3="IN",(FIXED(MROUND(AVERAGE('THICKNESS INPUT'!G123:O123),0.05),2)),MROUND(AVERAGE(H122:P122),1)))</f>
        <v/>
      </c>
      <c r="R122" s="93" t="str">
        <f t="shared" si="14"/>
        <v xml:space="preserve"> </v>
      </c>
      <c r="S122" s="93" t="str">
        <f>IF('THICKNESS INPUT'!P123="","",'THICKNESS INPUT'!P123)</f>
        <v/>
      </c>
      <c r="T122" s="93" t="str">
        <f>IF('THICKNESS INPUT'!Q123="","",IF('INFORMATION INPUT'!$B$3="IN",FIXED(MROUND('THICKNESS INPUT'!Q123,0.05),2),ROUND('THICKNESS INPUT'!Q123*25.4,0)))</f>
        <v/>
      </c>
      <c r="U122" s="93" t="str">
        <f t="shared" si="9"/>
        <v/>
      </c>
      <c r="V122" s="97"/>
      <c r="W122" s="98">
        <f>'INFORMATION INPUT'!$B$4-IF(+'INFORMATION INPUT'!$C$3="METRIC",25.4,1)</f>
        <v>7</v>
      </c>
      <c r="X122" s="98">
        <f t="shared" si="10"/>
        <v>0</v>
      </c>
      <c r="Y122" s="98">
        <f>IF(MAXA($AO122)&gt;'INFORMATION INPUT'!$B$4,IF(($AO122&gt;=(3*'THICKNESS REPORT'!$E$27)+'INFORMATION INPUT'!$B$4),1,0),0)</f>
        <v>0</v>
      </c>
      <c r="Z122" s="98">
        <f t="shared" si="11"/>
        <v>0</v>
      </c>
      <c r="AA122" s="98" t="str">
        <f t="shared" si="15"/>
        <v/>
      </c>
      <c r="AB122" s="83"/>
      <c r="AC122" s="83"/>
      <c r="AD122" s="83"/>
      <c r="AE122" s="83"/>
      <c r="AF122" s="98">
        <f t="shared" si="12"/>
        <v>0</v>
      </c>
      <c r="AG122" s="11"/>
      <c r="AH122" s="17">
        <f t="shared" si="13"/>
        <v>0</v>
      </c>
      <c r="AI122" s="17">
        <f t="shared" si="16"/>
        <v>9</v>
      </c>
      <c r="AJ122" s="17"/>
      <c r="AK122" s="17"/>
      <c r="AL122" s="17"/>
      <c r="AM122" s="17"/>
      <c r="AN122" s="17"/>
      <c r="AO122" s="17" t="str">
        <f t="shared" si="17"/>
        <v/>
      </c>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row>
    <row r="123" spans="1:162" ht="18">
      <c r="A123" s="91" t="str">
        <f>IF('THICKNESS INPUT'!A124="","",'THICKNESS INPUT'!A124)</f>
        <v/>
      </c>
      <c r="B123" s="92" t="str">
        <f>IF('THICKNESS INPUT'!B124="","",'THICKNESS INPUT'!B124)</f>
        <v/>
      </c>
      <c r="C123" s="93" t="str">
        <f>IF($H123="","",IF('INFORMATION INPUT'!$B$3="IN",FIXED('INFORMATION INPUT'!$B$4,2),FIXED('INFORMATION INPUT'!$B$4,0)))</f>
        <v/>
      </c>
      <c r="D123" s="93" t="str">
        <f>IF('THICKNESS INPUT'!C124="","",'THICKNESS INPUT'!C124)</f>
        <v/>
      </c>
      <c r="E123" s="93" t="str">
        <f>IF('THICKNESS INPUT'!D124="","",'THICKNESS INPUT'!D124)</f>
        <v/>
      </c>
      <c r="F123" s="94" t="str">
        <f>IF('THICKNESS INPUT'!E124="","",'THICKNESS INPUT'!E124)</f>
        <v/>
      </c>
      <c r="G123" s="93" t="str">
        <f>IF('THICKNESS INPUT'!F124="","",'THICKNESS INPUT'!F124)</f>
        <v/>
      </c>
      <c r="H123" s="93" t="str">
        <f>IF('THICKNESS INPUT'!G124="","",IF('INFORMATION INPUT'!$B$3="IN",FIXED('THICKNESS INPUT'!G124,2),ROUND('THICKNESS INPUT'!G124*25.4,0)))</f>
        <v/>
      </c>
      <c r="I123" s="93" t="str">
        <f>IF('THICKNESS INPUT'!H124="","",IF('INFORMATION INPUT'!$B$3="IN",FIXED('THICKNESS INPUT'!H124,2),ROUND('THICKNESS INPUT'!H124*25.4,0)))</f>
        <v/>
      </c>
      <c r="J123" s="93" t="str">
        <f>IF('THICKNESS INPUT'!I124="","",IF('INFORMATION INPUT'!$B$3="IN",FIXED('THICKNESS INPUT'!I124,2),ROUND('THICKNESS INPUT'!I124*25.4,0)))</f>
        <v/>
      </c>
      <c r="K123" s="93" t="str">
        <f>IF('THICKNESS INPUT'!J124="","",IF('INFORMATION INPUT'!$B$3="IN",FIXED('THICKNESS INPUT'!J124,2),ROUND('THICKNESS INPUT'!J124*25.4,0)))</f>
        <v/>
      </c>
      <c r="L123" s="93" t="str">
        <f>IF('THICKNESS INPUT'!K124="","",IF('INFORMATION INPUT'!$B$3="IN",FIXED('THICKNESS INPUT'!K124,2),ROUND('THICKNESS INPUT'!K124*25.4,0)))</f>
        <v/>
      </c>
      <c r="M123" s="93" t="str">
        <f>IF('THICKNESS INPUT'!L124="","",IF('INFORMATION INPUT'!$B$3="IN",FIXED('THICKNESS INPUT'!L124,2),ROUND('THICKNESS INPUT'!L124*25.4,0)))</f>
        <v/>
      </c>
      <c r="N123" s="93" t="str">
        <f>IF('THICKNESS INPUT'!M124="","",IF('INFORMATION INPUT'!$B$3="IN",FIXED('THICKNESS INPUT'!M124,2),ROUND('THICKNESS INPUT'!M124*25.4,0)))</f>
        <v/>
      </c>
      <c r="O123" s="93" t="str">
        <f>IF('THICKNESS INPUT'!N124="","",IF('INFORMATION INPUT'!$B$3="IN",FIXED('THICKNESS INPUT'!N124,2),ROUND('THICKNESS INPUT'!N124*25.4,0)))</f>
        <v/>
      </c>
      <c r="P123" s="93" t="str">
        <f>IF('THICKNESS INPUT'!O124="","",IF('INFORMATION INPUT'!$B$3="IN",FIXED('THICKNESS INPUT'!O124,2),ROUND('THICKNESS INPUT'!O124*25.4,0)))</f>
        <v/>
      </c>
      <c r="Q123" s="91" t="str">
        <f>IF(H123="","",IF('INFORMATION INPUT'!$B$3="IN",(FIXED(MROUND(AVERAGE('THICKNESS INPUT'!G124:O124),0.05),2)),MROUND(AVERAGE(H123:P123),1)))</f>
        <v/>
      </c>
      <c r="R123" s="93" t="str">
        <f t="shared" si="14"/>
        <v xml:space="preserve"> </v>
      </c>
      <c r="S123" s="93" t="str">
        <f>IF('THICKNESS INPUT'!P124="","",'THICKNESS INPUT'!P124)</f>
        <v/>
      </c>
      <c r="T123" s="93" t="str">
        <f>IF('THICKNESS INPUT'!Q124="","",IF('INFORMATION INPUT'!$B$3="IN",FIXED(MROUND('THICKNESS INPUT'!Q124,0.05),2),ROUND('THICKNESS INPUT'!Q124*25.4,0)))</f>
        <v/>
      </c>
      <c r="U123" s="93" t="str">
        <f t="shared" si="9"/>
        <v/>
      </c>
      <c r="V123" s="97"/>
      <c r="W123" s="98">
        <f>'INFORMATION INPUT'!$B$4-IF(+'INFORMATION INPUT'!$C$3="METRIC",25.4,1)</f>
        <v>7</v>
      </c>
      <c r="X123" s="98">
        <f t="shared" si="10"/>
        <v>0</v>
      </c>
      <c r="Y123" s="98">
        <f>IF(MAXA($AO123)&gt;'INFORMATION INPUT'!$B$4,IF(($AO123&gt;=(3*'THICKNESS REPORT'!$E$27)+'INFORMATION INPUT'!$B$4),1,0),0)</f>
        <v>0</v>
      </c>
      <c r="Z123" s="98">
        <f t="shared" si="11"/>
        <v>0</v>
      </c>
      <c r="AA123" s="98" t="str">
        <f t="shared" si="15"/>
        <v/>
      </c>
      <c r="AB123" s="83"/>
      <c r="AC123" s="83"/>
      <c r="AD123" s="83"/>
      <c r="AE123" s="83"/>
      <c r="AF123" s="98">
        <f t="shared" si="12"/>
        <v>0</v>
      </c>
      <c r="AG123" s="11"/>
      <c r="AH123" s="17">
        <f t="shared" si="13"/>
        <v>0</v>
      </c>
      <c r="AI123" s="17">
        <f t="shared" si="16"/>
        <v>9</v>
      </c>
      <c r="AJ123" s="17"/>
      <c r="AK123" s="17"/>
      <c r="AL123" s="17"/>
      <c r="AM123" s="17"/>
      <c r="AN123" s="17"/>
      <c r="AO123" s="17" t="str">
        <f t="shared" si="17"/>
        <v/>
      </c>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row>
    <row r="124" spans="1:162" ht="18">
      <c r="A124" s="91" t="str">
        <f>IF('THICKNESS INPUT'!A125="","",'THICKNESS INPUT'!A125)</f>
        <v/>
      </c>
      <c r="B124" s="92" t="str">
        <f>IF('THICKNESS INPUT'!B125="","",'THICKNESS INPUT'!B125)</f>
        <v/>
      </c>
      <c r="C124" s="93" t="str">
        <f>IF($H124="","",IF('INFORMATION INPUT'!$B$3="IN",FIXED('INFORMATION INPUT'!$B$4,2),FIXED('INFORMATION INPUT'!$B$4,0)))</f>
        <v/>
      </c>
      <c r="D124" s="93" t="str">
        <f>IF('THICKNESS INPUT'!C125="","",'THICKNESS INPUT'!C125)</f>
        <v/>
      </c>
      <c r="E124" s="93" t="str">
        <f>IF('THICKNESS INPUT'!D125="","",'THICKNESS INPUT'!D125)</f>
        <v/>
      </c>
      <c r="F124" s="94" t="str">
        <f>IF('THICKNESS INPUT'!E125="","",'THICKNESS INPUT'!E125)</f>
        <v/>
      </c>
      <c r="G124" s="93" t="str">
        <f>IF('THICKNESS INPUT'!F125="","",'THICKNESS INPUT'!F125)</f>
        <v/>
      </c>
      <c r="H124" s="93" t="str">
        <f>IF('THICKNESS INPUT'!G125="","",IF('INFORMATION INPUT'!$B$3="IN",FIXED('THICKNESS INPUT'!G125,2),ROUND('THICKNESS INPUT'!G125*25.4,0)))</f>
        <v/>
      </c>
      <c r="I124" s="93" t="str">
        <f>IF('THICKNESS INPUT'!H125="","",IF('INFORMATION INPUT'!$B$3="IN",FIXED('THICKNESS INPUT'!H125,2),ROUND('THICKNESS INPUT'!H125*25.4,0)))</f>
        <v/>
      </c>
      <c r="J124" s="93" t="str">
        <f>IF('THICKNESS INPUT'!I125="","",IF('INFORMATION INPUT'!$B$3="IN",FIXED('THICKNESS INPUT'!I125,2),ROUND('THICKNESS INPUT'!I125*25.4,0)))</f>
        <v/>
      </c>
      <c r="K124" s="93" t="str">
        <f>IF('THICKNESS INPUT'!J125="","",IF('INFORMATION INPUT'!$B$3="IN",FIXED('THICKNESS INPUT'!J125,2),ROUND('THICKNESS INPUT'!J125*25.4,0)))</f>
        <v/>
      </c>
      <c r="L124" s="93" t="str">
        <f>IF('THICKNESS INPUT'!K125="","",IF('INFORMATION INPUT'!$B$3="IN",FIXED('THICKNESS INPUT'!K125,2),ROUND('THICKNESS INPUT'!K125*25.4,0)))</f>
        <v/>
      </c>
      <c r="M124" s="93" t="str">
        <f>IF('THICKNESS INPUT'!L125="","",IF('INFORMATION INPUT'!$B$3="IN",FIXED('THICKNESS INPUT'!L125,2),ROUND('THICKNESS INPUT'!L125*25.4,0)))</f>
        <v/>
      </c>
      <c r="N124" s="93" t="str">
        <f>IF('THICKNESS INPUT'!M125="","",IF('INFORMATION INPUT'!$B$3="IN",FIXED('THICKNESS INPUT'!M125,2),ROUND('THICKNESS INPUT'!M125*25.4,0)))</f>
        <v/>
      </c>
      <c r="O124" s="93" t="str">
        <f>IF('THICKNESS INPUT'!N125="","",IF('INFORMATION INPUT'!$B$3="IN",FIXED('THICKNESS INPUT'!N125,2),ROUND('THICKNESS INPUT'!N125*25.4,0)))</f>
        <v/>
      </c>
      <c r="P124" s="93" t="str">
        <f>IF('THICKNESS INPUT'!O125="","",IF('INFORMATION INPUT'!$B$3="IN",FIXED('THICKNESS INPUT'!O125,2),ROUND('THICKNESS INPUT'!O125*25.4,0)))</f>
        <v/>
      </c>
      <c r="Q124" s="91" t="str">
        <f>IF(H124="","",IF('INFORMATION INPUT'!$B$3="IN",(FIXED(MROUND(AVERAGE('THICKNESS INPUT'!G125:O125),0.05),2)),MROUND(AVERAGE(H124:P124),1)))</f>
        <v/>
      </c>
      <c r="R124" s="93" t="str">
        <f t="shared" si="14"/>
        <v xml:space="preserve"> </v>
      </c>
      <c r="S124" s="93" t="str">
        <f>IF('THICKNESS INPUT'!P125="","",'THICKNESS INPUT'!P125)</f>
        <v/>
      </c>
      <c r="T124" s="93" t="str">
        <f>IF('THICKNESS INPUT'!Q125="","",IF('INFORMATION INPUT'!$B$3="IN",FIXED(MROUND('THICKNESS INPUT'!Q125,0.05),2),ROUND('THICKNESS INPUT'!Q125*25.4,0)))</f>
        <v/>
      </c>
      <c r="U124" s="93" t="str">
        <f t="shared" si="9"/>
        <v/>
      </c>
      <c r="V124" s="97"/>
      <c r="W124" s="98">
        <f>'INFORMATION INPUT'!$B$4-IF(+'INFORMATION INPUT'!$C$3="METRIC",25.4,1)</f>
        <v>7</v>
      </c>
      <c r="X124" s="98">
        <f t="shared" si="10"/>
        <v>0</v>
      </c>
      <c r="Y124" s="98">
        <f>IF(MAXA($AO124)&gt;'INFORMATION INPUT'!$B$4,IF(($AO124&gt;=(3*'THICKNESS REPORT'!$E$27)+'INFORMATION INPUT'!$B$4),1,0),0)</f>
        <v>0</v>
      </c>
      <c r="Z124" s="98">
        <f t="shared" si="11"/>
        <v>0</v>
      </c>
      <c r="AA124" s="98" t="str">
        <f t="shared" si="15"/>
        <v/>
      </c>
      <c r="AB124" s="83"/>
      <c r="AC124" s="83"/>
      <c r="AD124" s="83"/>
      <c r="AE124" s="83"/>
      <c r="AF124" s="98">
        <f t="shared" si="12"/>
        <v>0</v>
      </c>
      <c r="AG124" s="11"/>
      <c r="AH124" s="17">
        <f t="shared" si="13"/>
        <v>0</v>
      </c>
      <c r="AI124" s="17">
        <f t="shared" si="16"/>
        <v>9</v>
      </c>
      <c r="AJ124" s="17"/>
      <c r="AK124" s="17"/>
      <c r="AL124" s="17"/>
      <c r="AM124" s="17"/>
      <c r="AN124" s="17"/>
      <c r="AO124" s="17" t="str">
        <f t="shared" si="17"/>
        <v/>
      </c>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row>
    <row r="125" spans="1:162" ht="18">
      <c r="A125" s="91" t="str">
        <f>IF('THICKNESS INPUT'!A126="","",'THICKNESS INPUT'!A126)</f>
        <v/>
      </c>
      <c r="B125" s="92" t="str">
        <f>IF('THICKNESS INPUT'!B126="","",'THICKNESS INPUT'!B126)</f>
        <v/>
      </c>
      <c r="C125" s="93" t="str">
        <f>IF($H125="","",IF('INFORMATION INPUT'!$B$3="IN",FIXED('INFORMATION INPUT'!$B$4,2),FIXED('INFORMATION INPUT'!$B$4,0)))</f>
        <v/>
      </c>
      <c r="D125" s="93" t="str">
        <f>IF('THICKNESS INPUT'!C126="","",'THICKNESS INPUT'!C126)</f>
        <v/>
      </c>
      <c r="E125" s="93" t="str">
        <f>IF('THICKNESS INPUT'!D126="","",'THICKNESS INPUT'!D126)</f>
        <v/>
      </c>
      <c r="F125" s="94" t="str">
        <f>IF('THICKNESS INPUT'!E126="","",'THICKNESS INPUT'!E126)</f>
        <v/>
      </c>
      <c r="G125" s="93" t="str">
        <f>IF('THICKNESS INPUT'!F126="","",'THICKNESS INPUT'!F126)</f>
        <v/>
      </c>
      <c r="H125" s="93" t="str">
        <f>IF('THICKNESS INPUT'!G126="","",IF('INFORMATION INPUT'!$B$3="IN",FIXED('THICKNESS INPUT'!G126,2),ROUND('THICKNESS INPUT'!G126*25.4,0)))</f>
        <v/>
      </c>
      <c r="I125" s="93" t="str">
        <f>IF('THICKNESS INPUT'!H126="","",IF('INFORMATION INPUT'!$B$3="IN",FIXED('THICKNESS INPUT'!H126,2),ROUND('THICKNESS INPUT'!H126*25.4,0)))</f>
        <v/>
      </c>
      <c r="J125" s="93" t="str">
        <f>IF('THICKNESS INPUT'!I126="","",IF('INFORMATION INPUT'!$B$3="IN",FIXED('THICKNESS INPUT'!I126,2),ROUND('THICKNESS INPUT'!I126*25.4,0)))</f>
        <v/>
      </c>
      <c r="K125" s="93" t="str">
        <f>IF('THICKNESS INPUT'!J126="","",IF('INFORMATION INPUT'!$B$3="IN",FIXED('THICKNESS INPUT'!J126,2),ROUND('THICKNESS INPUT'!J126*25.4,0)))</f>
        <v/>
      </c>
      <c r="L125" s="93" t="str">
        <f>IF('THICKNESS INPUT'!K126="","",IF('INFORMATION INPUT'!$B$3="IN",FIXED('THICKNESS INPUT'!K126,2),ROUND('THICKNESS INPUT'!K126*25.4,0)))</f>
        <v/>
      </c>
      <c r="M125" s="93" t="str">
        <f>IF('THICKNESS INPUT'!L126="","",IF('INFORMATION INPUT'!$B$3="IN",FIXED('THICKNESS INPUT'!L126,2),ROUND('THICKNESS INPUT'!L126*25.4,0)))</f>
        <v/>
      </c>
      <c r="N125" s="93" t="str">
        <f>IF('THICKNESS INPUT'!M126="","",IF('INFORMATION INPUT'!$B$3="IN",FIXED('THICKNESS INPUT'!M126,2),ROUND('THICKNESS INPUT'!M126*25.4,0)))</f>
        <v/>
      </c>
      <c r="O125" s="93" t="str">
        <f>IF('THICKNESS INPUT'!N126="","",IF('INFORMATION INPUT'!$B$3="IN",FIXED('THICKNESS INPUT'!N126,2),ROUND('THICKNESS INPUT'!N126*25.4,0)))</f>
        <v/>
      </c>
      <c r="P125" s="93" t="str">
        <f>IF('THICKNESS INPUT'!O126="","",IF('INFORMATION INPUT'!$B$3="IN",FIXED('THICKNESS INPUT'!O126,2),ROUND('THICKNESS INPUT'!O126*25.4,0)))</f>
        <v/>
      </c>
      <c r="Q125" s="91" t="str">
        <f>IF(H125="","",IF('INFORMATION INPUT'!$B$3="IN",(FIXED(MROUND(AVERAGE('THICKNESS INPUT'!G126:O126),0.05),2)),MROUND(AVERAGE(H125:P125),1)))</f>
        <v/>
      </c>
      <c r="R125" s="93" t="str">
        <f t="shared" si="14"/>
        <v xml:space="preserve"> </v>
      </c>
      <c r="S125" s="93" t="str">
        <f>IF('THICKNESS INPUT'!P126="","",'THICKNESS INPUT'!P126)</f>
        <v/>
      </c>
      <c r="T125" s="93" t="str">
        <f>IF('THICKNESS INPUT'!Q126="","",IF('INFORMATION INPUT'!$B$3="IN",FIXED(MROUND('THICKNESS INPUT'!Q126,0.05),2),ROUND('THICKNESS INPUT'!Q126*25.4,0)))</f>
        <v/>
      </c>
      <c r="U125" s="93" t="str">
        <f t="shared" si="9"/>
        <v/>
      </c>
      <c r="V125" s="97"/>
      <c r="W125" s="98">
        <f>'INFORMATION INPUT'!$B$4-IF(+'INFORMATION INPUT'!$C$3="METRIC",25.4,1)</f>
        <v>7</v>
      </c>
      <c r="X125" s="98">
        <f t="shared" si="10"/>
        <v>0</v>
      </c>
      <c r="Y125" s="98">
        <f>IF(MAXA($AO125)&gt;'INFORMATION INPUT'!$B$4,IF(($AO125&gt;=(3*'THICKNESS REPORT'!$E$27)+'INFORMATION INPUT'!$B$4),1,0),0)</f>
        <v>0</v>
      </c>
      <c r="Z125" s="98">
        <f t="shared" si="11"/>
        <v>0</v>
      </c>
      <c r="AA125" s="98" t="str">
        <f t="shared" si="15"/>
        <v/>
      </c>
      <c r="AB125" s="83"/>
      <c r="AC125" s="83"/>
      <c r="AD125" s="83"/>
      <c r="AE125" s="83"/>
      <c r="AF125" s="98">
        <f t="shared" si="12"/>
        <v>0</v>
      </c>
      <c r="AG125" s="11"/>
      <c r="AH125" s="17">
        <f t="shared" si="13"/>
        <v>0</v>
      </c>
      <c r="AI125" s="17">
        <f t="shared" si="16"/>
        <v>9</v>
      </c>
      <c r="AJ125" s="17"/>
      <c r="AK125" s="17"/>
      <c r="AL125" s="17"/>
      <c r="AM125" s="17"/>
      <c r="AN125" s="17"/>
      <c r="AO125" s="17" t="str">
        <f t="shared" si="17"/>
        <v/>
      </c>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row>
    <row r="126" spans="1:162" ht="18">
      <c r="A126" s="91" t="str">
        <f>IF('THICKNESS INPUT'!A127="","",'THICKNESS INPUT'!A127)</f>
        <v/>
      </c>
      <c r="B126" s="92" t="str">
        <f>IF('THICKNESS INPUT'!B127="","",'THICKNESS INPUT'!B127)</f>
        <v/>
      </c>
      <c r="C126" s="93" t="str">
        <f>IF($H126="","",IF('INFORMATION INPUT'!$B$3="IN",FIXED('INFORMATION INPUT'!$B$4,2),FIXED('INFORMATION INPUT'!$B$4,0)))</f>
        <v/>
      </c>
      <c r="D126" s="93" t="str">
        <f>IF('THICKNESS INPUT'!C127="","",'THICKNESS INPUT'!C127)</f>
        <v/>
      </c>
      <c r="E126" s="93" t="str">
        <f>IF('THICKNESS INPUT'!D127="","",'THICKNESS INPUT'!D127)</f>
        <v/>
      </c>
      <c r="F126" s="94" t="str">
        <f>IF('THICKNESS INPUT'!E127="","",'THICKNESS INPUT'!E127)</f>
        <v/>
      </c>
      <c r="G126" s="93" t="str">
        <f>IF('THICKNESS INPUT'!F127="","",'THICKNESS INPUT'!F127)</f>
        <v/>
      </c>
      <c r="H126" s="93" t="str">
        <f>IF('THICKNESS INPUT'!G127="","",IF('INFORMATION INPUT'!$B$3="IN",FIXED('THICKNESS INPUT'!G127,2),ROUND('THICKNESS INPUT'!G127*25.4,0)))</f>
        <v/>
      </c>
      <c r="I126" s="93" t="str">
        <f>IF('THICKNESS INPUT'!H127="","",IF('INFORMATION INPUT'!$B$3="IN",FIXED('THICKNESS INPUT'!H127,2),ROUND('THICKNESS INPUT'!H127*25.4,0)))</f>
        <v/>
      </c>
      <c r="J126" s="93" t="str">
        <f>IF('THICKNESS INPUT'!I127="","",IF('INFORMATION INPUT'!$B$3="IN",FIXED('THICKNESS INPUT'!I127,2),ROUND('THICKNESS INPUT'!I127*25.4,0)))</f>
        <v/>
      </c>
      <c r="K126" s="93" t="str">
        <f>IF('THICKNESS INPUT'!J127="","",IF('INFORMATION INPUT'!$B$3="IN",FIXED('THICKNESS INPUT'!J127,2),ROUND('THICKNESS INPUT'!J127*25.4,0)))</f>
        <v/>
      </c>
      <c r="L126" s="93" t="str">
        <f>IF('THICKNESS INPUT'!K127="","",IF('INFORMATION INPUT'!$B$3="IN",FIXED('THICKNESS INPUT'!K127,2),ROUND('THICKNESS INPUT'!K127*25.4,0)))</f>
        <v/>
      </c>
      <c r="M126" s="93" t="str">
        <f>IF('THICKNESS INPUT'!L127="","",IF('INFORMATION INPUT'!$B$3="IN",FIXED('THICKNESS INPUT'!L127,2),ROUND('THICKNESS INPUT'!L127*25.4,0)))</f>
        <v/>
      </c>
      <c r="N126" s="93" t="str">
        <f>IF('THICKNESS INPUT'!M127="","",IF('INFORMATION INPUT'!$B$3="IN",FIXED('THICKNESS INPUT'!M127,2),ROUND('THICKNESS INPUT'!M127*25.4,0)))</f>
        <v/>
      </c>
      <c r="O126" s="93" t="str">
        <f>IF('THICKNESS INPUT'!N127="","",IF('INFORMATION INPUT'!$B$3="IN",FIXED('THICKNESS INPUT'!N127,2),ROUND('THICKNESS INPUT'!N127*25.4,0)))</f>
        <v/>
      </c>
      <c r="P126" s="93" t="str">
        <f>IF('THICKNESS INPUT'!O127="","",IF('INFORMATION INPUT'!$B$3="IN",FIXED('THICKNESS INPUT'!O127,2),ROUND('THICKNESS INPUT'!O127*25.4,0)))</f>
        <v/>
      </c>
      <c r="Q126" s="91" t="str">
        <f>IF(H126="","",IF('INFORMATION INPUT'!$B$3="IN",(FIXED(MROUND(AVERAGE('THICKNESS INPUT'!G127:O127),0.05),2)),MROUND(AVERAGE(H126:P126),1)))</f>
        <v/>
      </c>
      <c r="R126" s="93" t="str">
        <f t="shared" si="14"/>
        <v xml:space="preserve"> </v>
      </c>
      <c r="S126" s="93" t="str">
        <f>IF('THICKNESS INPUT'!P127="","",'THICKNESS INPUT'!P127)</f>
        <v/>
      </c>
      <c r="T126" s="93" t="str">
        <f>IF('THICKNESS INPUT'!Q127="","",IF('INFORMATION INPUT'!$B$3="IN",FIXED(MROUND('THICKNESS INPUT'!Q127,0.05),2),ROUND('THICKNESS INPUT'!Q127*25.4,0)))</f>
        <v/>
      </c>
      <c r="U126" s="93" t="str">
        <f t="shared" si="9"/>
        <v/>
      </c>
      <c r="V126" s="97"/>
      <c r="W126" s="98">
        <f>'INFORMATION INPUT'!$B$4-IF(+'INFORMATION INPUT'!$C$3="METRIC",25.4,1)</f>
        <v>7</v>
      </c>
      <c r="X126" s="98">
        <f t="shared" si="10"/>
        <v>0</v>
      </c>
      <c r="Y126" s="98">
        <f>IF(MAXA($AO126)&gt;'INFORMATION INPUT'!$B$4,IF(($AO126&gt;=(3*'THICKNESS REPORT'!$E$27)+'INFORMATION INPUT'!$B$4),1,0),0)</f>
        <v>0</v>
      </c>
      <c r="Z126" s="98">
        <f t="shared" si="11"/>
        <v>0</v>
      </c>
      <c r="AA126" s="98" t="str">
        <f t="shared" si="15"/>
        <v/>
      </c>
      <c r="AB126" s="83"/>
      <c r="AC126" s="83"/>
      <c r="AD126" s="83"/>
      <c r="AE126" s="83"/>
      <c r="AF126" s="98">
        <f t="shared" si="12"/>
        <v>0</v>
      </c>
      <c r="AG126" s="11"/>
      <c r="AH126" s="17">
        <f t="shared" si="13"/>
        <v>0</v>
      </c>
      <c r="AI126" s="17">
        <f t="shared" si="16"/>
        <v>9</v>
      </c>
      <c r="AJ126" s="17"/>
      <c r="AK126" s="17"/>
      <c r="AL126" s="17"/>
      <c r="AM126" s="17"/>
      <c r="AN126" s="17"/>
      <c r="AO126" s="17" t="str">
        <f t="shared" si="17"/>
        <v/>
      </c>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row>
    <row r="127" spans="1:162" ht="18">
      <c r="A127" s="91" t="str">
        <f>IF('THICKNESS INPUT'!A128="","",'THICKNESS INPUT'!A128)</f>
        <v/>
      </c>
      <c r="B127" s="92" t="str">
        <f>IF('THICKNESS INPUT'!B128="","",'THICKNESS INPUT'!B128)</f>
        <v/>
      </c>
      <c r="C127" s="93" t="str">
        <f>IF($H127="","",IF('INFORMATION INPUT'!$B$3="IN",FIXED('INFORMATION INPUT'!$B$4,2),FIXED('INFORMATION INPUT'!$B$4,0)))</f>
        <v/>
      </c>
      <c r="D127" s="93" t="str">
        <f>IF('THICKNESS INPUT'!C128="","",'THICKNESS INPUT'!C128)</f>
        <v/>
      </c>
      <c r="E127" s="93" t="str">
        <f>IF('THICKNESS INPUT'!D128="","",'THICKNESS INPUT'!D128)</f>
        <v/>
      </c>
      <c r="F127" s="94" t="str">
        <f>IF('THICKNESS INPUT'!E128="","",'THICKNESS INPUT'!E128)</f>
        <v/>
      </c>
      <c r="G127" s="93" t="str">
        <f>IF('THICKNESS INPUT'!F128="","",'THICKNESS INPUT'!F128)</f>
        <v/>
      </c>
      <c r="H127" s="93" t="str">
        <f>IF('THICKNESS INPUT'!G128="","",IF('INFORMATION INPUT'!$B$3="IN",FIXED('THICKNESS INPUT'!G128,2),ROUND('THICKNESS INPUT'!G128*25.4,0)))</f>
        <v/>
      </c>
      <c r="I127" s="93" t="str">
        <f>IF('THICKNESS INPUT'!H128="","",IF('INFORMATION INPUT'!$B$3="IN",FIXED('THICKNESS INPUT'!H128,2),ROUND('THICKNESS INPUT'!H128*25.4,0)))</f>
        <v/>
      </c>
      <c r="J127" s="93" t="str">
        <f>IF('THICKNESS INPUT'!I128="","",IF('INFORMATION INPUT'!$B$3="IN",FIXED('THICKNESS INPUT'!I128,2),ROUND('THICKNESS INPUT'!I128*25.4,0)))</f>
        <v/>
      </c>
      <c r="K127" s="93" t="str">
        <f>IF('THICKNESS INPUT'!J128="","",IF('INFORMATION INPUT'!$B$3="IN",FIXED('THICKNESS INPUT'!J128,2),ROUND('THICKNESS INPUT'!J128*25.4,0)))</f>
        <v/>
      </c>
      <c r="L127" s="93" t="str">
        <f>IF('THICKNESS INPUT'!K128="","",IF('INFORMATION INPUT'!$B$3="IN",FIXED('THICKNESS INPUT'!K128,2),ROUND('THICKNESS INPUT'!K128*25.4,0)))</f>
        <v/>
      </c>
      <c r="M127" s="93" t="str">
        <f>IF('THICKNESS INPUT'!L128="","",IF('INFORMATION INPUT'!$B$3="IN",FIXED('THICKNESS INPUT'!L128,2),ROUND('THICKNESS INPUT'!L128*25.4,0)))</f>
        <v/>
      </c>
      <c r="N127" s="93" t="str">
        <f>IF('THICKNESS INPUT'!M128="","",IF('INFORMATION INPUT'!$B$3="IN",FIXED('THICKNESS INPUT'!M128,2),ROUND('THICKNESS INPUT'!M128*25.4,0)))</f>
        <v/>
      </c>
      <c r="O127" s="93" t="str">
        <f>IF('THICKNESS INPUT'!N128="","",IF('INFORMATION INPUT'!$B$3="IN",FIXED('THICKNESS INPUT'!N128,2),ROUND('THICKNESS INPUT'!N128*25.4,0)))</f>
        <v/>
      </c>
      <c r="P127" s="93" t="str">
        <f>IF('THICKNESS INPUT'!O128="","",IF('INFORMATION INPUT'!$B$3="IN",FIXED('THICKNESS INPUT'!O128,2),ROUND('THICKNESS INPUT'!O128*25.4,0)))</f>
        <v/>
      </c>
      <c r="Q127" s="91" t="str">
        <f>IF(H127="","",IF('INFORMATION INPUT'!$B$3="IN",(FIXED(MROUND(AVERAGE('THICKNESS INPUT'!G128:O128),0.05),2)),MROUND(AVERAGE(H127:P127),1)))</f>
        <v/>
      </c>
      <c r="R127" s="93" t="str">
        <f t="shared" si="14"/>
        <v xml:space="preserve"> </v>
      </c>
      <c r="S127" s="93" t="str">
        <f>IF('THICKNESS INPUT'!P128="","",'THICKNESS INPUT'!P128)</f>
        <v/>
      </c>
      <c r="T127" s="93" t="str">
        <f>IF('THICKNESS INPUT'!Q128="","",IF('INFORMATION INPUT'!$B$3="IN",FIXED(MROUND('THICKNESS INPUT'!Q128,0.05),2),ROUND('THICKNESS INPUT'!Q128*25.4,0)))</f>
        <v/>
      </c>
      <c r="U127" s="93" t="str">
        <f t="shared" si="9"/>
        <v/>
      </c>
      <c r="V127" s="97"/>
      <c r="W127" s="98">
        <f>'INFORMATION INPUT'!$B$4-IF(+'INFORMATION INPUT'!$C$3="METRIC",25.4,1)</f>
        <v>7</v>
      </c>
      <c r="X127" s="98">
        <f t="shared" si="10"/>
        <v>0</v>
      </c>
      <c r="Y127" s="98">
        <f>IF(MAXA($AO127)&gt;'INFORMATION INPUT'!$B$4,IF(($AO127&gt;=(3*'THICKNESS REPORT'!$E$27)+'INFORMATION INPUT'!$B$4),1,0),0)</f>
        <v>0</v>
      </c>
      <c r="Z127" s="98">
        <f t="shared" si="11"/>
        <v>0</v>
      </c>
      <c r="AA127" s="98" t="str">
        <f t="shared" si="15"/>
        <v/>
      </c>
      <c r="AB127" s="83"/>
      <c r="AC127" s="83"/>
      <c r="AD127" s="83"/>
      <c r="AE127" s="83"/>
      <c r="AF127" s="98">
        <f t="shared" si="12"/>
        <v>0</v>
      </c>
      <c r="AG127" s="11"/>
      <c r="AH127" s="17">
        <f t="shared" si="13"/>
        <v>0</v>
      </c>
      <c r="AI127" s="17">
        <f t="shared" si="16"/>
        <v>9</v>
      </c>
      <c r="AJ127" s="17"/>
      <c r="AK127" s="17"/>
      <c r="AL127" s="17"/>
      <c r="AM127" s="17"/>
      <c r="AN127" s="17"/>
      <c r="AO127" s="17" t="str">
        <f t="shared" si="17"/>
        <v/>
      </c>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c r="EB127" s="17"/>
      <c r="EC127" s="17"/>
      <c r="ED127" s="17"/>
      <c r="EE127" s="17"/>
      <c r="EF127" s="17"/>
      <c r="EG127" s="17"/>
      <c r="EH127" s="17"/>
      <c r="EI127" s="17"/>
      <c r="EJ127" s="17"/>
      <c r="EK127" s="17"/>
      <c r="EL127" s="17"/>
      <c r="EM127" s="17"/>
      <c r="EN127" s="17"/>
      <c r="EO127" s="17"/>
      <c r="EP127" s="17"/>
      <c r="EQ127" s="17"/>
      <c r="ER127" s="17"/>
      <c r="ES127" s="17"/>
      <c r="ET127" s="17"/>
      <c r="EU127" s="17"/>
      <c r="EV127" s="17"/>
      <c r="EW127" s="17"/>
      <c r="EX127" s="17"/>
      <c r="EY127" s="17"/>
      <c r="EZ127" s="17"/>
      <c r="FA127" s="17"/>
      <c r="FB127" s="17"/>
      <c r="FC127" s="17"/>
      <c r="FD127" s="17"/>
      <c r="FE127" s="17"/>
      <c r="FF127" s="17"/>
    </row>
    <row r="128" spans="1:162" ht="18">
      <c r="A128" s="91" t="str">
        <f>IF('THICKNESS INPUT'!A129="","",'THICKNESS INPUT'!A129)</f>
        <v/>
      </c>
      <c r="B128" s="92" t="str">
        <f>IF('THICKNESS INPUT'!B129="","",'THICKNESS INPUT'!B129)</f>
        <v/>
      </c>
      <c r="C128" s="93" t="str">
        <f>IF($H128="","",IF('INFORMATION INPUT'!$B$3="IN",FIXED('INFORMATION INPUT'!$B$4,2),FIXED('INFORMATION INPUT'!$B$4,0)))</f>
        <v/>
      </c>
      <c r="D128" s="93" t="str">
        <f>IF('THICKNESS INPUT'!C129="","",'THICKNESS INPUT'!C129)</f>
        <v/>
      </c>
      <c r="E128" s="93" t="str">
        <f>IF('THICKNESS INPUT'!D129="","",'THICKNESS INPUT'!D129)</f>
        <v/>
      </c>
      <c r="F128" s="94" t="str">
        <f>IF('THICKNESS INPUT'!E129="","",'THICKNESS INPUT'!E129)</f>
        <v/>
      </c>
      <c r="G128" s="93" t="str">
        <f>IF('THICKNESS INPUT'!F129="","",'THICKNESS INPUT'!F129)</f>
        <v/>
      </c>
      <c r="H128" s="93" t="str">
        <f>IF('THICKNESS INPUT'!G129="","",IF('INFORMATION INPUT'!$B$3="IN",FIXED('THICKNESS INPUT'!G129,2),ROUND('THICKNESS INPUT'!G129*25.4,0)))</f>
        <v/>
      </c>
      <c r="I128" s="93" t="str">
        <f>IF('THICKNESS INPUT'!H129="","",IF('INFORMATION INPUT'!$B$3="IN",FIXED('THICKNESS INPUT'!H129,2),ROUND('THICKNESS INPUT'!H129*25.4,0)))</f>
        <v/>
      </c>
      <c r="J128" s="93" t="str">
        <f>IF('THICKNESS INPUT'!I129="","",IF('INFORMATION INPUT'!$B$3="IN",FIXED('THICKNESS INPUT'!I129,2),ROUND('THICKNESS INPUT'!I129*25.4,0)))</f>
        <v/>
      </c>
      <c r="K128" s="93" t="str">
        <f>IF('THICKNESS INPUT'!J129="","",IF('INFORMATION INPUT'!$B$3="IN",FIXED('THICKNESS INPUT'!J129,2),ROUND('THICKNESS INPUT'!J129*25.4,0)))</f>
        <v/>
      </c>
      <c r="L128" s="93" t="str">
        <f>IF('THICKNESS INPUT'!K129="","",IF('INFORMATION INPUT'!$B$3="IN",FIXED('THICKNESS INPUT'!K129,2),ROUND('THICKNESS INPUT'!K129*25.4,0)))</f>
        <v/>
      </c>
      <c r="M128" s="93" t="str">
        <f>IF('THICKNESS INPUT'!L129="","",IF('INFORMATION INPUT'!$B$3="IN",FIXED('THICKNESS INPUT'!L129,2),ROUND('THICKNESS INPUT'!L129*25.4,0)))</f>
        <v/>
      </c>
      <c r="N128" s="93" t="str">
        <f>IF('THICKNESS INPUT'!M129="","",IF('INFORMATION INPUT'!$B$3="IN",FIXED('THICKNESS INPUT'!M129,2),ROUND('THICKNESS INPUT'!M129*25.4,0)))</f>
        <v/>
      </c>
      <c r="O128" s="93" t="str">
        <f>IF('THICKNESS INPUT'!N129="","",IF('INFORMATION INPUT'!$B$3="IN",FIXED('THICKNESS INPUT'!N129,2),ROUND('THICKNESS INPUT'!N129*25.4,0)))</f>
        <v/>
      </c>
      <c r="P128" s="93" t="str">
        <f>IF('THICKNESS INPUT'!O129="","",IF('INFORMATION INPUT'!$B$3="IN",FIXED('THICKNESS INPUT'!O129,2),ROUND('THICKNESS INPUT'!O129*25.4,0)))</f>
        <v/>
      </c>
      <c r="Q128" s="91" t="str">
        <f>IF(H128="","",IF('INFORMATION INPUT'!$B$3="IN",(FIXED(MROUND(AVERAGE('THICKNESS INPUT'!G129:O129),0.05),2)),MROUND(AVERAGE(H128:P128),1)))</f>
        <v/>
      </c>
      <c r="R128" s="93" t="str">
        <f t="shared" si="14"/>
        <v xml:space="preserve"> </v>
      </c>
      <c r="S128" s="93" t="str">
        <f>IF('THICKNESS INPUT'!P129="","",'THICKNESS INPUT'!P129)</f>
        <v/>
      </c>
      <c r="T128" s="93" t="str">
        <f>IF('THICKNESS INPUT'!Q129="","",IF('INFORMATION INPUT'!$B$3="IN",FIXED(MROUND('THICKNESS INPUT'!Q129,0.05),2),ROUND('THICKNESS INPUT'!Q129*25.4,0)))</f>
        <v/>
      </c>
      <c r="U128" s="93" t="str">
        <f t="shared" si="9"/>
        <v/>
      </c>
      <c r="V128" s="97"/>
      <c r="W128" s="98">
        <f>'INFORMATION INPUT'!$B$4-IF(+'INFORMATION INPUT'!$C$3="METRIC",25.4,1)</f>
        <v>7</v>
      </c>
      <c r="X128" s="98">
        <f t="shared" si="10"/>
        <v>0</v>
      </c>
      <c r="Y128" s="98">
        <f>IF(MAXA($AO128)&gt;'INFORMATION INPUT'!$B$4,IF(($AO128&gt;=(3*'THICKNESS REPORT'!$E$27)+'INFORMATION INPUT'!$B$4),1,0),0)</f>
        <v>0</v>
      </c>
      <c r="Z128" s="98">
        <f t="shared" si="11"/>
        <v>0</v>
      </c>
      <c r="AA128" s="98" t="str">
        <f t="shared" si="15"/>
        <v/>
      </c>
      <c r="AB128" s="83"/>
      <c r="AC128" s="83"/>
      <c r="AD128" s="83"/>
      <c r="AE128" s="83"/>
      <c r="AF128" s="98">
        <f t="shared" si="12"/>
        <v>0</v>
      </c>
      <c r="AG128" s="11"/>
      <c r="AH128" s="17">
        <f t="shared" si="13"/>
        <v>0</v>
      </c>
      <c r="AI128" s="17">
        <f t="shared" si="16"/>
        <v>9</v>
      </c>
      <c r="AJ128" s="17"/>
      <c r="AK128" s="17"/>
      <c r="AL128" s="17"/>
      <c r="AM128" s="17"/>
      <c r="AN128" s="17"/>
      <c r="AO128" s="17" t="str">
        <f t="shared" si="17"/>
        <v/>
      </c>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c r="EB128" s="17"/>
      <c r="EC128" s="17"/>
      <c r="ED128" s="17"/>
      <c r="EE128" s="17"/>
      <c r="EF128" s="17"/>
      <c r="EG128" s="17"/>
      <c r="EH128" s="17"/>
      <c r="EI128" s="17"/>
      <c r="EJ128" s="17"/>
      <c r="EK128" s="17"/>
      <c r="EL128" s="17"/>
      <c r="EM128" s="17"/>
      <c r="EN128" s="17"/>
      <c r="EO128" s="17"/>
      <c r="EP128" s="17"/>
      <c r="EQ128" s="17"/>
      <c r="ER128" s="17"/>
      <c r="ES128" s="17"/>
      <c r="ET128" s="17"/>
      <c r="EU128" s="17"/>
      <c r="EV128" s="17"/>
      <c r="EW128" s="17"/>
      <c r="EX128" s="17"/>
      <c r="EY128" s="17"/>
      <c r="EZ128" s="17"/>
      <c r="FA128" s="17"/>
      <c r="FB128" s="17"/>
      <c r="FC128" s="17"/>
      <c r="FD128" s="17"/>
      <c r="FE128" s="17"/>
      <c r="FF128" s="17"/>
    </row>
    <row r="129" spans="1:162" ht="18">
      <c r="A129" s="91" t="str">
        <f>IF('THICKNESS INPUT'!A130="","",'THICKNESS INPUT'!A130)</f>
        <v/>
      </c>
      <c r="B129" s="92" t="str">
        <f>IF('THICKNESS INPUT'!B130="","",'THICKNESS INPUT'!B130)</f>
        <v/>
      </c>
      <c r="C129" s="93" t="str">
        <f>IF($H129="","",IF('INFORMATION INPUT'!$B$3="IN",FIXED('INFORMATION INPUT'!$B$4,2),FIXED('INFORMATION INPUT'!$B$4,0)))</f>
        <v/>
      </c>
      <c r="D129" s="93" t="str">
        <f>IF('THICKNESS INPUT'!C130="","",'THICKNESS INPUT'!C130)</f>
        <v/>
      </c>
      <c r="E129" s="93" t="str">
        <f>IF('THICKNESS INPUT'!D130="","",'THICKNESS INPUT'!D130)</f>
        <v/>
      </c>
      <c r="F129" s="94" t="str">
        <f>IF('THICKNESS INPUT'!E130="","",'THICKNESS INPUT'!E130)</f>
        <v/>
      </c>
      <c r="G129" s="93" t="str">
        <f>IF('THICKNESS INPUT'!F130="","",'THICKNESS INPUT'!F130)</f>
        <v/>
      </c>
      <c r="H129" s="93" t="str">
        <f>IF('THICKNESS INPUT'!G130="","",IF('INFORMATION INPUT'!$B$3="IN",FIXED('THICKNESS INPUT'!G130,2),ROUND('THICKNESS INPUT'!G130*25.4,0)))</f>
        <v/>
      </c>
      <c r="I129" s="93" t="str">
        <f>IF('THICKNESS INPUT'!H130="","",IF('INFORMATION INPUT'!$B$3="IN",FIXED('THICKNESS INPUT'!H130,2),ROUND('THICKNESS INPUT'!H130*25.4,0)))</f>
        <v/>
      </c>
      <c r="J129" s="93" t="str">
        <f>IF('THICKNESS INPUT'!I130="","",IF('INFORMATION INPUT'!$B$3="IN",FIXED('THICKNESS INPUT'!I130,2),ROUND('THICKNESS INPUT'!I130*25.4,0)))</f>
        <v/>
      </c>
      <c r="K129" s="93" t="str">
        <f>IF('THICKNESS INPUT'!J130="","",IF('INFORMATION INPUT'!$B$3="IN",FIXED('THICKNESS INPUT'!J130,2),ROUND('THICKNESS INPUT'!J130*25.4,0)))</f>
        <v/>
      </c>
      <c r="L129" s="93" t="str">
        <f>IF('THICKNESS INPUT'!K130="","",IF('INFORMATION INPUT'!$B$3="IN",FIXED('THICKNESS INPUT'!K130,2),ROUND('THICKNESS INPUT'!K130*25.4,0)))</f>
        <v/>
      </c>
      <c r="M129" s="93" t="str">
        <f>IF('THICKNESS INPUT'!L130="","",IF('INFORMATION INPUT'!$B$3="IN",FIXED('THICKNESS INPUT'!L130,2),ROUND('THICKNESS INPUT'!L130*25.4,0)))</f>
        <v/>
      </c>
      <c r="N129" s="93" t="str">
        <f>IF('THICKNESS INPUT'!M130="","",IF('INFORMATION INPUT'!$B$3="IN",FIXED('THICKNESS INPUT'!M130,2),ROUND('THICKNESS INPUT'!M130*25.4,0)))</f>
        <v/>
      </c>
      <c r="O129" s="93" t="str">
        <f>IF('THICKNESS INPUT'!N130="","",IF('INFORMATION INPUT'!$B$3="IN",FIXED('THICKNESS INPUT'!N130,2),ROUND('THICKNESS INPUT'!N130*25.4,0)))</f>
        <v/>
      </c>
      <c r="P129" s="93" t="str">
        <f>IF('THICKNESS INPUT'!O130="","",IF('INFORMATION INPUT'!$B$3="IN",FIXED('THICKNESS INPUT'!O130,2),ROUND('THICKNESS INPUT'!O130*25.4,0)))</f>
        <v/>
      </c>
      <c r="Q129" s="91" t="str">
        <f>IF(H129="","",IF('INFORMATION INPUT'!$B$3="IN",(FIXED(MROUND(AVERAGE('THICKNESS INPUT'!G130:O130),0.05),2)),MROUND(AVERAGE(H129:P129),1)))</f>
        <v/>
      </c>
      <c r="R129" s="93" t="str">
        <f t="shared" si="14"/>
        <v xml:space="preserve"> </v>
      </c>
      <c r="S129" s="93" t="str">
        <f>IF('THICKNESS INPUT'!P130="","",'THICKNESS INPUT'!P130)</f>
        <v/>
      </c>
      <c r="T129" s="93" t="str">
        <f>IF('THICKNESS INPUT'!Q130="","",IF('INFORMATION INPUT'!$B$3="IN",FIXED(MROUND('THICKNESS INPUT'!Q130,0.05),2),ROUND('THICKNESS INPUT'!Q130*25.4,0)))</f>
        <v/>
      </c>
      <c r="U129" s="93" t="str">
        <f t="shared" si="9"/>
        <v/>
      </c>
      <c r="V129" s="97"/>
      <c r="W129" s="98">
        <f>'INFORMATION INPUT'!$B$4-IF(+'INFORMATION INPUT'!$C$3="METRIC",25.4,1)</f>
        <v>7</v>
      </c>
      <c r="X129" s="98">
        <f t="shared" si="10"/>
        <v>0</v>
      </c>
      <c r="Y129" s="98">
        <f>IF(MAXA($AO129)&gt;'INFORMATION INPUT'!$B$4,IF(($AO129&gt;=(3*'THICKNESS REPORT'!$E$27)+'INFORMATION INPUT'!$B$4),1,0),0)</f>
        <v>0</v>
      </c>
      <c r="Z129" s="98">
        <f t="shared" si="11"/>
        <v>0</v>
      </c>
      <c r="AA129" s="98" t="str">
        <f t="shared" si="15"/>
        <v/>
      </c>
      <c r="AB129" s="83"/>
      <c r="AC129" s="83"/>
      <c r="AD129" s="83"/>
      <c r="AE129" s="83"/>
      <c r="AF129" s="98">
        <f t="shared" si="12"/>
        <v>0</v>
      </c>
      <c r="AG129" s="11"/>
      <c r="AH129" s="17">
        <f t="shared" si="13"/>
        <v>0</v>
      </c>
      <c r="AI129" s="17">
        <f t="shared" si="16"/>
        <v>9</v>
      </c>
      <c r="AJ129" s="17"/>
      <c r="AK129" s="17"/>
      <c r="AL129" s="17"/>
      <c r="AM129" s="17"/>
      <c r="AN129" s="17"/>
      <c r="AO129" s="17" t="str">
        <f t="shared" si="17"/>
        <v/>
      </c>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7"/>
      <c r="EB129" s="17"/>
      <c r="EC129" s="17"/>
      <c r="ED129" s="17"/>
      <c r="EE129" s="17"/>
      <c r="EF129" s="17"/>
      <c r="EG129" s="17"/>
      <c r="EH129" s="17"/>
      <c r="EI129" s="17"/>
      <c r="EJ129" s="17"/>
      <c r="EK129" s="17"/>
      <c r="EL129" s="17"/>
      <c r="EM129" s="17"/>
      <c r="EN129" s="17"/>
      <c r="EO129" s="17"/>
      <c r="EP129" s="17"/>
      <c r="EQ129" s="17"/>
      <c r="ER129" s="17"/>
      <c r="ES129" s="17"/>
      <c r="ET129" s="17"/>
      <c r="EU129" s="17"/>
      <c r="EV129" s="17"/>
      <c r="EW129" s="17"/>
      <c r="EX129" s="17"/>
      <c r="EY129" s="17"/>
      <c r="EZ129" s="17"/>
      <c r="FA129" s="17"/>
      <c r="FB129" s="17"/>
      <c r="FC129" s="17"/>
      <c r="FD129" s="17"/>
      <c r="FE129" s="17"/>
      <c r="FF129" s="17"/>
    </row>
    <row r="130" spans="1:162" ht="18">
      <c r="A130" s="91" t="str">
        <f>IF('THICKNESS INPUT'!A131="","",'THICKNESS INPUT'!A131)</f>
        <v/>
      </c>
      <c r="B130" s="92" t="str">
        <f>IF('THICKNESS INPUT'!B131="","",'THICKNESS INPUT'!B131)</f>
        <v/>
      </c>
      <c r="C130" s="93" t="str">
        <f>IF($H130="","",IF('INFORMATION INPUT'!$B$3="IN",FIXED('INFORMATION INPUT'!$B$4,2),FIXED('INFORMATION INPUT'!$B$4,0)))</f>
        <v/>
      </c>
      <c r="D130" s="93" t="str">
        <f>IF('THICKNESS INPUT'!C131="","",'THICKNESS INPUT'!C131)</f>
        <v/>
      </c>
      <c r="E130" s="93" t="str">
        <f>IF('THICKNESS INPUT'!D131="","",'THICKNESS INPUT'!D131)</f>
        <v/>
      </c>
      <c r="F130" s="94" t="str">
        <f>IF('THICKNESS INPUT'!E131="","",'THICKNESS INPUT'!E131)</f>
        <v/>
      </c>
      <c r="G130" s="93" t="str">
        <f>IF('THICKNESS INPUT'!F131="","",'THICKNESS INPUT'!F131)</f>
        <v/>
      </c>
      <c r="H130" s="93" t="str">
        <f>IF('THICKNESS INPUT'!G131="","",IF('INFORMATION INPUT'!$B$3="IN",FIXED('THICKNESS INPUT'!G131,2),ROUND('THICKNESS INPUT'!G131*25.4,0)))</f>
        <v/>
      </c>
      <c r="I130" s="93" t="str">
        <f>IF('THICKNESS INPUT'!H131="","",IF('INFORMATION INPUT'!$B$3="IN",FIXED('THICKNESS INPUT'!H131,2),ROUND('THICKNESS INPUT'!H131*25.4,0)))</f>
        <v/>
      </c>
      <c r="J130" s="93" t="str">
        <f>IF('THICKNESS INPUT'!I131="","",IF('INFORMATION INPUT'!$B$3="IN",FIXED('THICKNESS INPUT'!I131,2),ROUND('THICKNESS INPUT'!I131*25.4,0)))</f>
        <v/>
      </c>
      <c r="K130" s="93" t="str">
        <f>IF('THICKNESS INPUT'!J131="","",IF('INFORMATION INPUT'!$B$3="IN",FIXED('THICKNESS INPUT'!J131,2),ROUND('THICKNESS INPUT'!J131*25.4,0)))</f>
        <v/>
      </c>
      <c r="L130" s="93" t="str">
        <f>IF('THICKNESS INPUT'!K131="","",IF('INFORMATION INPUT'!$B$3="IN",FIXED('THICKNESS INPUT'!K131,2),ROUND('THICKNESS INPUT'!K131*25.4,0)))</f>
        <v/>
      </c>
      <c r="M130" s="93" t="str">
        <f>IF('THICKNESS INPUT'!L131="","",IF('INFORMATION INPUT'!$B$3="IN",FIXED('THICKNESS INPUT'!L131,2),ROUND('THICKNESS INPUT'!L131*25.4,0)))</f>
        <v/>
      </c>
      <c r="N130" s="93" t="str">
        <f>IF('THICKNESS INPUT'!M131="","",IF('INFORMATION INPUT'!$B$3="IN",FIXED('THICKNESS INPUT'!M131,2),ROUND('THICKNESS INPUT'!M131*25.4,0)))</f>
        <v/>
      </c>
      <c r="O130" s="93" t="str">
        <f>IF('THICKNESS INPUT'!N131="","",IF('INFORMATION INPUT'!$B$3="IN",FIXED('THICKNESS INPUT'!N131,2),ROUND('THICKNESS INPUT'!N131*25.4,0)))</f>
        <v/>
      </c>
      <c r="P130" s="93" t="str">
        <f>IF('THICKNESS INPUT'!O131="","",IF('INFORMATION INPUT'!$B$3="IN",FIXED('THICKNESS INPUT'!O131,2),ROUND('THICKNESS INPUT'!O131*25.4,0)))</f>
        <v/>
      </c>
      <c r="Q130" s="91" t="str">
        <f>IF(H130="","",IF('INFORMATION INPUT'!$B$3="IN",(FIXED(MROUND(AVERAGE('THICKNESS INPUT'!G131:O131),0.05),2)),MROUND(AVERAGE(H130:P130),1)))</f>
        <v/>
      </c>
      <c r="R130" s="93" t="str">
        <f t="shared" si="14"/>
        <v xml:space="preserve"> </v>
      </c>
      <c r="S130" s="93" t="str">
        <f>IF('THICKNESS INPUT'!P131="","",'THICKNESS INPUT'!P131)</f>
        <v/>
      </c>
      <c r="T130" s="93" t="str">
        <f>IF('THICKNESS INPUT'!Q131="","",IF('INFORMATION INPUT'!$B$3="IN",FIXED(MROUND('THICKNESS INPUT'!Q131,0.05),2),ROUND('THICKNESS INPUT'!Q131*25.4,0)))</f>
        <v/>
      </c>
      <c r="U130" s="93" t="str">
        <f t="shared" si="9"/>
        <v/>
      </c>
      <c r="V130" s="97"/>
      <c r="W130" s="98">
        <f>'INFORMATION INPUT'!$B$4-IF(+'INFORMATION INPUT'!$C$3="METRIC",25.4,1)</f>
        <v>7</v>
      </c>
      <c r="X130" s="98">
        <f t="shared" si="10"/>
        <v>0</v>
      </c>
      <c r="Y130" s="98">
        <f>IF(MAXA($AO130)&gt;'INFORMATION INPUT'!$B$4,IF(($AO130&gt;=(3*'THICKNESS REPORT'!$E$27)+'INFORMATION INPUT'!$B$4),1,0),0)</f>
        <v>0</v>
      </c>
      <c r="Z130" s="98">
        <f t="shared" si="11"/>
        <v>0</v>
      </c>
      <c r="AA130" s="98" t="str">
        <f t="shared" si="15"/>
        <v/>
      </c>
      <c r="AB130" s="83"/>
      <c r="AC130" s="83"/>
      <c r="AD130" s="83"/>
      <c r="AE130" s="83"/>
      <c r="AF130" s="98">
        <f t="shared" si="12"/>
        <v>0</v>
      </c>
      <c r="AG130" s="11"/>
      <c r="AH130" s="17">
        <f t="shared" si="13"/>
        <v>0</v>
      </c>
      <c r="AI130" s="17">
        <f t="shared" si="16"/>
        <v>9</v>
      </c>
      <c r="AJ130" s="17"/>
      <c r="AK130" s="17"/>
      <c r="AL130" s="17"/>
      <c r="AM130" s="17"/>
      <c r="AN130" s="17"/>
      <c r="AO130" s="17" t="str">
        <f t="shared" si="17"/>
        <v/>
      </c>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c r="EB130" s="17"/>
      <c r="EC130" s="17"/>
      <c r="ED130" s="17"/>
      <c r="EE130" s="17"/>
      <c r="EF130" s="17"/>
      <c r="EG130" s="17"/>
      <c r="EH130" s="17"/>
      <c r="EI130" s="17"/>
      <c r="EJ130" s="17"/>
      <c r="EK130" s="17"/>
      <c r="EL130" s="17"/>
      <c r="EM130" s="17"/>
      <c r="EN130" s="17"/>
      <c r="EO130" s="17"/>
      <c r="EP130" s="17"/>
      <c r="EQ130" s="17"/>
      <c r="ER130" s="17"/>
      <c r="ES130" s="17"/>
      <c r="ET130" s="17"/>
      <c r="EU130" s="17"/>
      <c r="EV130" s="17"/>
      <c r="EW130" s="17"/>
      <c r="EX130" s="17"/>
      <c r="EY130" s="17"/>
      <c r="EZ130" s="17"/>
      <c r="FA130" s="17"/>
      <c r="FB130" s="17"/>
      <c r="FC130" s="17"/>
      <c r="FD130" s="17"/>
      <c r="FE130" s="17"/>
      <c r="FF130" s="17"/>
    </row>
    <row r="131" spans="1:162" ht="18">
      <c r="A131" s="91" t="str">
        <f>IF('THICKNESS INPUT'!A132="","",'THICKNESS INPUT'!A132)</f>
        <v/>
      </c>
      <c r="B131" s="92" t="str">
        <f>IF('THICKNESS INPUT'!B132="","",'THICKNESS INPUT'!B132)</f>
        <v/>
      </c>
      <c r="C131" s="93" t="str">
        <f>IF($H131="","",IF('INFORMATION INPUT'!$B$3="IN",FIXED('INFORMATION INPUT'!$B$4,2),FIXED('INFORMATION INPUT'!$B$4,0)))</f>
        <v/>
      </c>
      <c r="D131" s="93" t="str">
        <f>IF('THICKNESS INPUT'!C132="","",'THICKNESS INPUT'!C132)</f>
        <v/>
      </c>
      <c r="E131" s="93" t="str">
        <f>IF('THICKNESS INPUT'!D132="","",'THICKNESS INPUT'!D132)</f>
        <v/>
      </c>
      <c r="F131" s="94" t="str">
        <f>IF('THICKNESS INPUT'!E132="","",'THICKNESS INPUT'!E132)</f>
        <v/>
      </c>
      <c r="G131" s="93" t="str">
        <f>IF('THICKNESS INPUT'!F132="","",'THICKNESS INPUT'!F132)</f>
        <v/>
      </c>
      <c r="H131" s="93" t="str">
        <f>IF('THICKNESS INPUT'!G132="","",IF('INFORMATION INPUT'!$B$3="IN",FIXED('THICKNESS INPUT'!G132,2),ROUND('THICKNESS INPUT'!G132*25.4,0)))</f>
        <v/>
      </c>
      <c r="I131" s="93" t="str">
        <f>IF('THICKNESS INPUT'!H132="","",IF('INFORMATION INPUT'!$B$3="IN",FIXED('THICKNESS INPUT'!H132,2),ROUND('THICKNESS INPUT'!H132*25.4,0)))</f>
        <v/>
      </c>
      <c r="J131" s="93" t="str">
        <f>IF('THICKNESS INPUT'!I132="","",IF('INFORMATION INPUT'!$B$3="IN",FIXED('THICKNESS INPUT'!I132,2),ROUND('THICKNESS INPUT'!I132*25.4,0)))</f>
        <v/>
      </c>
      <c r="K131" s="93" t="str">
        <f>IF('THICKNESS INPUT'!J132="","",IF('INFORMATION INPUT'!$B$3="IN",FIXED('THICKNESS INPUT'!J132,2),ROUND('THICKNESS INPUT'!J132*25.4,0)))</f>
        <v/>
      </c>
      <c r="L131" s="93" t="str">
        <f>IF('THICKNESS INPUT'!K132="","",IF('INFORMATION INPUT'!$B$3="IN",FIXED('THICKNESS INPUT'!K132,2),ROUND('THICKNESS INPUT'!K132*25.4,0)))</f>
        <v/>
      </c>
      <c r="M131" s="93" t="str">
        <f>IF('THICKNESS INPUT'!L132="","",IF('INFORMATION INPUT'!$B$3="IN",FIXED('THICKNESS INPUT'!L132,2),ROUND('THICKNESS INPUT'!L132*25.4,0)))</f>
        <v/>
      </c>
      <c r="N131" s="93" t="str">
        <f>IF('THICKNESS INPUT'!M132="","",IF('INFORMATION INPUT'!$B$3="IN",FIXED('THICKNESS INPUT'!M132,2),ROUND('THICKNESS INPUT'!M132*25.4,0)))</f>
        <v/>
      </c>
      <c r="O131" s="93" t="str">
        <f>IF('THICKNESS INPUT'!N132="","",IF('INFORMATION INPUT'!$B$3="IN",FIXED('THICKNESS INPUT'!N132,2),ROUND('THICKNESS INPUT'!N132*25.4,0)))</f>
        <v/>
      </c>
      <c r="P131" s="93" t="str">
        <f>IF('THICKNESS INPUT'!O132="","",IF('INFORMATION INPUT'!$B$3="IN",FIXED('THICKNESS INPUT'!O132,2),ROUND('THICKNESS INPUT'!O132*25.4,0)))</f>
        <v/>
      </c>
      <c r="Q131" s="91" t="str">
        <f>IF(H131="","",IF('INFORMATION INPUT'!$B$3="IN",(FIXED(MROUND(AVERAGE('THICKNESS INPUT'!G132:O132),0.05),2)),MROUND(AVERAGE(H131:P131),1)))</f>
        <v/>
      </c>
      <c r="R131" s="93" t="str">
        <f t="shared" si="14"/>
        <v xml:space="preserve"> </v>
      </c>
      <c r="S131" s="93" t="str">
        <f>IF('THICKNESS INPUT'!P132="","",'THICKNESS INPUT'!P132)</f>
        <v/>
      </c>
      <c r="T131" s="93" t="str">
        <f>IF('THICKNESS INPUT'!Q132="","",IF('INFORMATION INPUT'!$B$3="IN",FIXED(MROUND('THICKNESS INPUT'!Q132,0.05),2),ROUND('THICKNESS INPUT'!Q132*25.4,0)))</f>
        <v/>
      </c>
      <c r="U131" s="93" t="str">
        <f t="shared" ref="U131:U177" si="18">IF(+Y131=""," ",IF((+Y131)=1,"Y",""))</f>
        <v/>
      </c>
      <c r="V131" s="97"/>
      <c r="W131" s="98">
        <f>'INFORMATION INPUT'!$B$4-IF(+'INFORMATION INPUT'!$C$3="METRIC",25.4,1)</f>
        <v>7</v>
      </c>
      <c r="X131" s="98">
        <f t="shared" ref="X131:X177" si="19">IF(+R131="N",1,0)</f>
        <v>0</v>
      </c>
      <c r="Y131" s="98">
        <f>IF(MAXA($AO131)&gt;'INFORMATION INPUT'!$B$4,IF(($AO131&gt;=(3*'THICKNESS REPORT'!$E$27)+'INFORMATION INPUT'!$B$4),1,0),0)</f>
        <v>0</v>
      </c>
      <c r="Z131" s="98">
        <f t="shared" ref="Z131:Z177" si="20">IF(V131="X",1,0)</f>
        <v>0</v>
      </c>
      <c r="AA131" s="98" t="str">
        <f t="shared" si="15"/>
        <v/>
      </c>
      <c r="AB131" s="83"/>
      <c r="AC131" s="83"/>
      <c r="AD131" s="83"/>
      <c r="AE131" s="83"/>
      <c r="AF131" s="98">
        <f t="shared" ref="AF131:AF177" si="21">IF(V131="x",1,0)</f>
        <v>0</v>
      </c>
      <c r="AG131" s="11"/>
      <c r="AH131" s="17">
        <f t="shared" ref="AH131:AH177" si="22">IF(A131="",0,1)</f>
        <v>0</v>
      </c>
      <c r="AI131" s="17">
        <f t="shared" si="16"/>
        <v>9</v>
      </c>
      <c r="AJ131" s="17"/>
      <c r="AK131" s="17"/>
      <c r="AL131" s="17"/>
      <c r="AM131" s="17"/>
      <c r="AN131" s="17"/>
      <c r="AO131" s="17" t="str">
        <f t="shared" si="17"/>
        <v/>
      </c>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17"/>
      <c r="EE131" s="17"/>
      <c r="EF131" s="17"/>
      <c r="EG131" s="17"/>
      <c r="EH131" s="17"/>
      <c r="EI131" s="17"/>
      <c r="EJ131" s="17"/>
      <c r="EK131" s="17"/>
      <c r="EL131" s="17"/>
      <c r="EM131" s="17"/>
      <c r="EN131" s="17"/>
      <c r="EO131" s="17"/>
      <c r="EP131" s="17"/>
      <c r="EQ131" s="17"/>
      <c r="ER131" s="17"/>
      <c r="ES131" s="17"/>
      <c r="ET131" s="17"/>
      <c r="EU131" s="17"/>
      <c r="EV131" s="17"/>
      <c r="EW131" s="17"/>
      <c r="EX131" s="17"/>
      <c r="EY131" s="17"/>
      <c r="EZ131" s="17"/>
      <c r="FA131" s="17"/>
      <c r="FB131" s="17"/>
      <c r="FC131" s="17"/>
      <c r="FD131" s="17"/>
      <c r="FE131" s="17"/>
      <c r="FF131" s="17"/>
    </row>
    <row r="132" spans="1:162" ht="18">
      <c r="A132" s="91" t="str">
        <f>IF('THICKNESS INPUT'!A133="","",'THICKNESS INPUT'!A133)</f>
        <v/>
      </c>
      <c r="B132" s="92" t="str">
        <f>IF('THICKNESS INPUT'!B133="","",'THICKNESS INPUT'!B133)</f>
        <v/>
      </c>
      <c r="C132" s="93" t="str">
        <f>IF($H132="","",IF('INFORMATION INPUT'!$B$3="IN",FIXED('INFORMATION INPUT'!$B$4,2),FIXED('INFORMATION INPUT'!$B$4,0)))</f>
        <v/>
      </c>
      <c r="D132" s="93" t="str">
        <f>IF('THICKNESS INPUT'!C133="","",'THICKNESS INPUT'!C133)</f>
        <v/>
      </c>
      <c r="E132" s="93" t="str">
        <f>IF('THICKNESS INPUT'!D133="","",'THICKNESS INPUT'!D133)</f>
        <v/>
      </c>
      <c r="F132" s="94" t="str">
        <f>IF('THICKNESS INPUT'!E133="","",'THICKNESS INPUT'!E133)</f>
        <v/>
      </c>
      <c r="G132" s="93" t="str">
        <f>IF('THICKNESS INPUT'!F133="","",'THICKNESS INPUT'!F133)</f>
        <v/>
      </c>
      <c r="H132" s="93" t="str">
        <f>IF('THICKNESS INPUT'!G133="","",IF('INFORMATION INPUT'!$B$3="IN",FIXED('THICKNESS INPUT'!G133,2),ROUND('THICKNESS INPUT'!G133*25.4,0)))</f>
        <v/>
      </c>
      <c r="I132" s="93" t="str">
        <f>IF('THICKNESS INPUT'!H133="","",IF('INFORMATION INPUT'!$B$3="IN",FIXED('THICKNESS INPUT'!H133,2),ROUND('THICKNESS INPUT'!H133*25.4,0)))</f>
        <v/>
      </c>
      <c r="J132" s="93" t="str">
        <f>IF('THICKNESS INPUT'!I133="","",IF('INFORMATION INPUT'!$B$3="IN",FIXED('THICKNESS INPUT'!I133,2),ROUND('THICKNESS INPUT'!I133*25.4,0)))</f>
        <v/>
      </c>
      <c r="K132" s="93" t="str">
        <f>IF('THICKNESS INPUT'!J133="","",IF('INFORMATION INPUT'!$B$3="IN",FIXED('THICKNESS INPUT'!J133,2),ROUND('THICKNESS INPUT'!J133*25.4,0)))</f>
        <v/>
      </c>
      <c r="L132" s="93" t="str">
        <f>IF('THICKNESS INPUT'!K133="","",IF('INFORMATION INPUT'!$B$3="IN",FIXED('THICKNESS INPUT'!K133,2),ROUND('THICKNESS INPUT'!K133*25.4,0)))</f>
        <v/>
      </c>
      <c r="M132" s="93" t="str">
        <f>IF('THICKNESS INPUT'!L133="","",IF('INFORMATION INPUT'!$B$3="IN",FIXED('THICKNESS INPUT'!L133,2),ROUND('THICKNESS INPUT'!L133*25.4,0)))</f>
        <v/>
      </c>
      <c r="N132" s="93" t="str">
        <f>IF('THICKNESS INPUT'!M133="","",IF('INFORMATION INPUT'!$B$3="IN",FIXED('THICKNESS INPUT'!M133,2),ROUND('THICKNESS INPUT'!M133*25.4,0)))</f>
        <v/>
      </c>
      <c r="O132" s="93" t="str">
        <f>IF('THICKNESS INPUT'!N133="","",IF('INFORMATION INPUT'!$B$3="IN",FIXED('THICKNESS INPUT'!N133,2),ROUND('THICKNESS INPUT'!N133*25.4,0)))</f>
        <v/>
      </c>
      <c r="P132" s="93" t="str">
        <f>IF('THICKNESS INPUT'!O133="","",IF('INFORMATION INPUT'!$B$3="IN",FIXED('THICKNESS INPUT'!O133,2),ROUND('THICKNESS INPUT'!O133*25.4,0)))</f>
        <v/>
      </c>
      <c r="Q132" s="91" t="str">
        <f>IF(H132="","",IF('INFORMATION INPUT'!$B$3="IN",(FIXED(MROUND(AVERAGE('THICKNESS INPUT'!G133:O133),0.05),2)),MROUND(AVERAGE(H132:P132),1)))</f>
        <v/>
      </c>
      <c r="R132" s="93" t="str">
        <f t="shared" ref="R132:R177" si="23">IF(AO132=""," ",IF((AO132)&lt;=(+W132),"N","Y"))</f>
        <v xml:space="preserve"> </v>
      </c>
      <c r="S132" s="93" t="str">
        <f>IF('THICKNESS INPUT'!P133="","",'THICKNESS INPUT'!P133)</f>
        <v/>
      </c>
      <c r="T132" s="93" t="str">
        <f>IF('THICKNESS INPUT'!Q133="","",IF('INFORMATION INPUT'!$B$3="IN",FIXED(MROUND('THICKNESS INPUT'!Q133,0.05),2),ROUND('THICKNESS INPUT'!Q133*25.4,0)))</f>
        <v/>
      </c>
      <c r="U132" s="93" t="str">
        <f t="shared" si="18"/>
        <v/>
      </c>
      <c r="V132" s="97"/>
      <c r="W132" s="98">
        <f>'INFORMATION INPUT'!$B$4-IF(+'INFORMATION INPUT'!$C$3="METRIC",25.4,1)</f>
        <v>7</v>
      </c>
      <c r="X132" s="98">
        <f t="shared" si="19"/>
        <v>0</v>
      </c>
      <c r="Y132" s="98">
        <f>IF(MAXA($AO132)&gt;'INFORMATION INPUT'!$B$4,IF(($AO132&gt;=(3*'THICKNESS REPORT'!$E$27)+'INFORMATION INPUT'!$B$4),1,0),0)</f>
        <v>0</v>
      </c>
      <c r="Z132" s="98">
        <f t="shared" si="20"/>
        <v>0</v>
      </c>
      <c r="AA132" s="98" t="str">
        <f t="shared" ref="AA132:AA177" si="24">IF(AND(Y132=1,V132="X"),"",AO132)</f>
        <v/>
      </c>
      <c r="AB132" s="83"/>
      <c r="AC132" s="83"/>
      <c r="AD132" s="83"/>
      <c r="AE132" s="83"/>
      <c r="AF132" s="98">
        <f t="shared" si="21"/>
        <v>0</v>
      </c>
      <c r="AG132" s="11"/>
      <c r="AH132" s="17">
        <f t="shared" si="22"/>
        <v>0</v>
      </c>
      <c r="AI132" s="17">
        <f t="shared" ref="AI132:AI177" si="25">AI131+AH132</f>
        <v>9</v>
      </c>
      <c r="AJ132" s="17"/>
      <c r="AK132" s="17"/>
      <c r="AL132" s="17"/>
      <c r="AM132" s="17"/>
      <c r="AN132" s="17"/>
      <c r="AO132" s="17" t="str">
        <f t="shared" ref="AO132:AO177" si="26">IF(Q132="","",VALUE(Q132))</f>
        <v/>
      </c>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c r="EB132" s="17"/>
      <c r="EC132" s="17"/>
      <c r="ED132" s="17"/>
      <c r="EE132" s="17"/>
      <c r="EF132" s="17"/>
      <c r="EG132" s="17"/>
      <c r="EH132" s="17"/>
      <c r="EI132" s="17"/>
      <c r="EJ132" s="17"/>
      <c r="EK132" s="17"/>
      <c r="EL132" s="17"/>
      <c r="EM132" s="17"/>
      <c r="EN132" s="17"/>
      <c r="EO132" s="17"/>
      <c r="EP132" s="17"/>
      <c r="EQ132" s="17"/>
      <c r="ER132" s="17"/>
      <c r="ES132" s="17"/>
      <c r="ET132" s="17"/>
      <c r="EU132" s="17"/>
      <c r="EV132" s="17"/>
      <c r="EW132" s="17"/>
      <c r="EX132" s="17"/>
      <c r="EY132" s="17"/>
      <c r="EZ132" s="17"/>
      <c r="FA132" s="17"/>
      <c r="FB132" s="17"/>
      <c r="FC132" s="17"/>
      <c r="FD132" s="17"/>
      <c r="FE132" s="17"/>
      <c r="FF132" s="17"/>
    </row>
    <row r="133" spans="1:162" ht="18">
      <c r="A133" s="91" t="str">
        <f>IF('THICKNESS INPUT'!A134="","",'THICKNESS INPUT'!A134)</f>
        <v/>
      </c>
      <c r="B133" s="92" t="str">
        <f>IF('THICKNESS INPUT'!B134="","",'THICKNESS INPUT'!B134)</f>
        <v/>
      </c>
      <c r="C133" s="93" t="str">
        <f>IF($H133="","",IF('INFORMATION INPUT'!$B$3="IN",FIXED('INFORMATION INPUT'!$B$4,2),FIXED('INFORMATION INPUT'!$B$4,0)))</f>
        <v/>
      </c>
      <c r="D133" s="93" t="str">
        <f>IF('THICKNESS INPUT'!C134="","",'THICKNESS INPUT'!C134)</f>
        <v/>
      </c>
      <c r="E133" s="93" t="str">
        <f>IF('THICKNESS INPUT'!D134="","",'THICKNESS INPUT'!D134)</f>
        <v/>
      </c>
      <c r="F133" s="94" t="str">
        <f>IF('THICKNESS INPUT'!E134="","",'THICKNESS INPUT'!E134)</f>
        <v/>
      </c>
      <c r="G133" s="93" t="str">
        <f>IF('THICKNESS INPUT'!F134="","",'THICKNESS INPUT'!F134)</f>
        <v/>
      </c>
      <c r="H133" s="93" t="str">
        <f>IF('THICKNESS INPUT'!G134="","",IF('INFORMATION INPUT'!$B$3="IN",FIXED('THICKNESS INPUT'!G134,2),ROUND('THICKNESS INPUT'!G134*25.4,0)))</f>
        <v/>
      </c>
      <c r="I133" s="93" t="str">
        <f>IF('THICKNESS INPUT'!H134="","",IF('INFORMATION INPUT'!$B$3="IN",FIXED('THICKNESS INPUT'!H134,2),ROUND('THICKNESS INPUT'!H134*25.4,0)))</f>
        <v/>
      </c>
      <c r="J133" s="93" t="str">
        <f>IF('THICKNESS INPUT'!I134="","",IF('INFORMATION INPUT'!$B$3="IN",FIXED('THICKNESS INPUT'!I134,2),ROUND('THICKNESS INPUT'!I134*25.4,0)))</f>
        <v/>
      </c>
      <c r="K133" s="93" t="str">
        <f>IF('THICKNESS INPUT'!J134="","",IF('INFORMATION INPUT'!$B$3="IN",FIXED('THICKNESS INPUT'!J134,2),ROUND('THICKNESS INPUT'!J134*25.4,0)))</f>
        <v/>
      </c>
      <c r="L133" s="93" t="str">
        <f>IF('THICKNESS INPUT'!K134="","",IF('INFORMATION INPUT'!$B$3="IN",FIXED('THICKNESS INPUT'!K134,2),ROUND('THICKNESS INPUT'!K134*25.4,0)))</f>
        <v/>
      </c>
      <c r="M133" s="93" t="str">
        <f>IF('THICKNESS INPUT'!L134="","",IF('INFORMATION INPUT'!$B$3="IN",FIXED('THICKNESS INPUT'!L134,2),ROUND('THICKNESS INPUT'!L134*25.4,0)))</f>
        <v/>
      </c>
      <c r="N133" s="93" t="str">
        <f>IF('THICKNESS INPUT'!M134="","",IF('INFORMATION INPUT'!$B$3="IN",FIXED('THICKNESS INPUT'!M134,2),ROUND('THICKNESS INPUT'!M134*25.4,0)))</f>
        <v/>
      </c>
      <c r="O133" s="93" t="str">
        <f>IF('THICKNESS INPUT'!N134="","",IF('INFORMATION INPUT'!$B$3="IN",FIXED('THICKNESS INPUT'!N134,2),ROUND('THICKNESS INPUT'!N134*25.4,0)))</f>
        <v/>
      </c>
      <c r="P133" s="93" t="str">
        <f>IF('THICKNESS INPUT'!O134="","",IF('INFORMATION INPUT'!$B$3="IN",FIXED('THICKNESS INPUT'!O134,2),ROUND('THICKNESS INPUT'!O134*25.4,0)))</f>
        <v/>
      </c>
      <c r="Q133" s="91" t="str">
        <f>IF(H133="","",IF('INFORMATION INPUT'!$B$3="IN",(FIXED(MROUND(AVERAGE('THICKNESS INPUT'!G134:O134),0.05),2)),MROUND(AVERAGE(H133:P133),1)))</f>
        <v/>
      </c>
      <c r="R133" s="93" t="str">
        <f t="shared" si="23"/>
        <v xml:space="preserve"> </v>
      </c>
      <c r="S133" s="93" t="str">
        <f>IF('THICKNESS INPUT'!P134="","",'THICKNESS INPUT'!P134)</f>
        <v/>
      </c>
      <c r="T133" s="93" t="str">
        <f>IF('THICKNESS INPUT'!Q134="","",IF('INFORMATION INPUT'!$B$3="IN",FIXED(MROUND('THICKNESS INPUT'!Q134,0.05),2),ROUND('THICKNESS INPUT'!Q134*25.4,0)))</f>
        <v/>
      </c>
      <c r="U133" s="93" t="str">
        <f t="shared" si="18"/>
        <v/>
      </c>
      <c r="V133" s="97"/>
      <c r="W133" s="98">
        <f>'INFORMATION INPUT'!$B$4-IF(+'INFORMATION INPUT'!$C$3="METRIC",25.4,1)</f>
        <v>7</v>
      </c>
      <c r="X133" s="98">
        <f t="shared" si="19"/>
        <v>0</v>
      </c>
      <c r="Y133" s="98">
        <f>IF(MAXA($AO133)&gt;'INFORMATION INPUT'!$B$4,IF(($AO133&gt;=(3*'THICKNESS REPORT'!$E$27)+'INFORMATION INPUT'!$B$4),1,0),0)</f>
        <v>0</v>
      </c>
      <c r="Z133" s="98">
        <f t="shared" si="20"/>
        <v>0</v>
      </c>
      <c r="AA133" s="98" t="str">
        <f t="shared" si="24"/>
        <v/>
      </c>
      <c r="AB133" s="83"/>
      <c r="AC133" s="83"/>
      <c r="AD133" s="83"/>
      <c r="AE133" s="83"/>
      <c r="AF133" s="98">
        <f t="shared" si="21"/>
        <v>0</v>
      </c>
      <c r="AG133" s="11"/>
      <c r="AH133" s="17">
        <f t="shared" si="22"/>
        <v>0</v>
      </c>
      <c r="AI133" s="17">
        <f t="shared" si="25"/>
        <v>9</v>
      </c>
      <c r="AJ133" s="17"/>
      <c r="AK133" s="17"/>
      <c r="AL133" s="17"/>
      <c r="AM133" s="17"/>
      <c r="AN133" s="17"/>
      <c r="AO133" s="17" t="str">
        <f t="shared" si="26"/>
        <v/>
      </c>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c r="EU133" s="17"/>
      <c r="EV133" s="17"/>
      <c r="EW133" s="17"/>
      <c r="EX133" s="17"/>
      <c r="EY133" s="17"/>
      <c r="EZ133" s="17"/>
      <c r="FA133" s="17"/>
      <c r="FB133" s="17"/>
      <c r="FC133" s="17"/>
      <c r="FD133" s="17"/>
      <c r="FE133" s="17"/>
      <c r="FF133" s="17"/>
    </row>
    <row r="134" spans="1:162" ht="18">
      <c r="A134" s="91" t="str">
        <f>IF('THICKNESS INPUT'!A135="","",'THICKNESS INPUT'!A135)</f>
        <v/>
      </c>
      <c r="B134" s="92" t="str">
        <f>IF('THICKNESS INPUT'!B135="","",'THICKNESS INPUT'!B135)</f>
        <v/>
      </c>
      <c r="C134" s="93" t="str">
        <f>IF($H134="","",IF('INFORMATION INPUT'!$B$3="IN",FIXED('INFORMATION INPUT'!$B$4,2),FIXED('INFORMATION INPUT'!$B$4,0)))</f>
        <v/>
      </c>
      <c r="D134" s="93" t="str">
        <f>IF('THICKNESS INPUT'!C135="","",'THICKNESS INPUT'!C135)</f>
        <v/>
      </c>
      <c r="E134" s="93" t="str">
        <f>IF('THICKNESS INPUT'!D135="","",'THICKNESS INPUT'!D135)</f>
        <v/>
      </c>
      <c r="F134" s="94" t="str">
        <f>IF('THICKNESS INPUT'!E135="","",'THICKNESS INPUT'!E135)</f>
        <v/>
      </c>
      <c r="G134" s="93" t="str">
        <f>IF('THICKNESS INPUT'!F135="","",'THICKNESS INPUT'!F135)</f>
        <v/>
      </c>
      <c r="H134" s="93" t="str">
        <f>IF('THICKNESS INPUT'!G135="","",IF('INFORMATION INPUT'!$B$3="IN",FIXED('THICKNESS INPUT'!G135,2),ROUND('THICKNESS INPUT'!G135*25.4,0)))</f>
        <v/>
      </c>
      <c r="I134" s="93" t="str">
        <f>IF('THICKNESS INPUT'!H135="","",IF('INFORMATION INPUT'!$B$3="IN",FIXED('THICKNESS INPUT'!H135,2),ROUND('THICKNESS INPUT'!H135*25.4,0)))</f>
        <v/>
      </c>
      <c r="J134" s="93" t="str">
        <f>IF('THICKNESS INPUT'!I135="","",IF('INFORMATION INPUT'!$B$3="IN",FIXED('THICKNESS INPUT'!I135,2),ROUND('THICKNESS INPUT'!I135*25.4,0)))</f>
        <v/>
      </c>
      <c r="K134" s="93" t="str">
        <f>IF('THICKNESS INPUT'!J135="","",IF('INFORMATION INPUT'!$B$3="IN",FIXED('THICKNESS INPUT'!J135,2),ROUND('THICKNESS INPUT'!J135*25.4,0)))</f>
        <v/>
      </c>
      <c r="L134" s="93" t="str">
        <f>IF('THICKNESS INPUT'!K135="","",IF('INFORMATION INPUT'!$B$3="IN",FIXED('THICKNESS INPUT'!K135,2),ROUND('THICKNESS INPUT'!K135*25.4,0)))</f>
        <v/>
      </c>
      <c r="M134" s="93" t="str">
        <f>IF('THICKNESS INPUT'!L135="","",IF('INFORMATION INPUT'!$B$3="IN",FIXED('THICKNESS INPUT'!L135,2),ROUND('THICKNESS INPUT'!L135*25.4,0)))</f>
        <v/>
      </c>
      <c r="N134" s="93" t="str">
        <f>IF('THICKNESS INPUT'!M135="","",IF('INFORMATION INPUT'!$B$3="IN",FIXED('THICKNESS INPUT'!M135,2),ROUND('THICKNESS INPUT'!M135*25.4,0)))</f>
        <v/>
      </c>
      <c r="O134" s="93" t="str">
        <f>IF('THICKNESS INPUT'!N135="","",IF('INFORMATION INPUT'!$B$3="IN",FIXED('THICKNESS INPUT'!N135,2),ROUND('THICKNESS INPUT'!N135*25.4,0)))</f>
        <v/>
      </c>
      <c r="P134" s="93" t="str">
        <f>IF('THICKNESS INPUT'!O135="","",IF('INFORMATION INPUT'!$B$3="IN",FIXED('THICKNESS INPUT'!O135,2),ROUND('THICKNESS INPUT'!O135*25.4,0)))</f>
        <v/>
      </c>
      <c r="Q134" s="91" t="str">
        <f>IF(H134="","",IF('INFORMATION INPUT'!$B$3="IN",(FIXED(MROUND(AVERAGE('THICKNESS INPUT'!G135:O135),0.05),2)),MROUND(AVERAGE(H134:P134),1)))</f>
        <v/>
      </c>
      <c r="R134" s="93" t="str">
        <f t="shared" si="23"/>
        <v xml:space="preserve"> </v>
      </c>
      <c r="S134" s="93" t="str">
        <f>IF('THICKNESS INPUT'!P135="","",'THICKNESS INPUT'!P135)</f>
        <v/>
      </c>
      <c r="T134" s="93" t="str">
        <f>IF('THICKNESS INPUT'!Q135="","",IF('INFORMATION INPUT'!$B$3="IN",FIXED(MROUND('THICKNESS INPUT'!Q135,0.05),2),ROUND('THICKNESS INPUT'!Q135*25.4,0)))</f>
        <v/>
      </c>
      <c r="U134" s="93" t="str">
        <f t="shared" si="18"/>
        <v/>
      </c>
      <c r="V134" s="97"/>
      <c r="W134" s="98">
        <f>'INFORMATION INPUT'!$B$4-IF(+'INFORMATION INPUT'!$C$3="METRIC",25.4,1)</f>
        <v>7</v>
      </c>
      <c r="X134" s="98">
        <f t="shared" si="19"/>
        <v>0</v>
      </c>
      <c r="Y134" s="98">
        <f>IF(MAXA($AO134)&gt;'INFORMATION INPUT'!$B$4,IF(($AO134&gt;=(3*'THICKNESS REPORT'!$E$27)+'INFORMATION INPUT'!$B$4),1,0),0)</f>
        <v>0</v>
      </c>
      <c r="Z134" s="98">
        <f t="shared" si="20"/>
        <v>0</v>
      </c>
      <c r="AA134" s="98" t="str">
        <f t="shared" si="24"/>
        <v/>
      </c>
      <c r="AB134" s="83"/>
      <c r="AC134" s="83"/>
      <c r="AD134" s="83"/>
      <c r="AE134" s="83"/>
      <c r="AF134" s="98">
        <f t="shared" si="21"/>
        <v>0</v>
      </c>
      <c r="AG134" s="11"/>
      <c r="AH134" s="17">
        <f t="shared" si="22"/>
        <v>0</v>
      </c>
      <c r="AI134" s="17">
        <f t="shared" si="25"/>
        <v>9</v>
      </c>
      <c r="AJ134" s="17"/>
      <c r="AK134" s="17"/>
      <c r="AL134" s="17"/>
      <c r="AM134" s="17"/>
      <c r="AN134" s="17"/>
      <c r="AO134" s="17" t="str">
        <f t="shared" si="26"/>
        <v/>
      </c>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c r="EU134" s="17"/>
      <c r="EV134" s="17"/>
      <c r="EW134" s="17"/>
      <c r="EX134" s="17"/>
      <c r="EY134" s="17"/>
      <c r="EZ134" s="17"/>
      <c r="FA134" s="17"/>
      <c r="FB134" s="17"/>
      <c r="FC134" s="17"/>
      <c r="FD134" s="17"/>
      <c r="FE134" s="17"/>
      <c r="FF134" s="17"/>
    </row>
    <row r="135" spans="1:162" ht="18">
      <c r="A135" s="91" t="str">
        <f>IF('THICKNESS INPUT'!A136="","",'THICKNESS INPUT'!A136)</f>
        <v/>
      </c>
      <c r="B135" s="92" t="str">
        <f>IF('THICKNESS INPUT'!B136="","",'THICKNESS INPUT'!B136)</f>
        <v/>
      </c>
      <c r="C135" s="93" t="str">
        <f>IF($H135="","",IF('INFORMATION INPUT'!$B$3="IN",FIXED('INFORMATION INPUT'!$B$4,2),FIXED('INFORMATION INPUT'!$B$4,0)))</f>
        <v/>
      </c>
      <c r="D135" s="93" t="str">
        <f>IF('THICKNESS INPUT'!C136="","",'THICKNESS INPUT'!C136)</f>
        <v/>
      </c>
      <c r="E135" s="93" t="str">
        <f>IF('THICKNESS INPUT'!D136="","",'THICKNESS INPUT'!D136)</f>
        <v/>
      </c>
      <c r="F135" s="94" t="str">
        <f>IF('THICKNESS INPUT'!E136="","",'THICKNESS INPUT'!E136)</f>
        <v/>
      </c>
      <c r="G135" s="93" t="str">
        <f>IF('THICKNESS INPUT'!F136="","",'THICKNESS INPUT'!F136)</f>
        <v/>
      </c>
      <c r="H135" s="93" t="str">
        <f>IF('THICKNESS INPUT'!G136="","",IF('INFORMATION INPUT'!$B$3="IN",FIXED('THICKNESS INPUT'!G136,2),ROUND('THICKNESS INPUT'!G136*25.4,0)))</f>
        <v/>
      </c>
      <c r="I135" s="93" t="str">
        <f>IF('THICKNESS INPUT'!H136="","",IF('INFORMATION INPUT'!$B$3="IN",FIXED('THICKNESS INPUT'!H136,2),ROUND('THICKNESS INPUT'!H136*25.4,0)))</f>
        <v/>
      </c>
      <c r="J135" s="93" t="str">
        <f>IF('THICKNESS INPUT'!I136="","",IF('INFORMATION INPUT'!$B$3="IN",FIXED('THICKNESS INPUT'!I136,2),ROUND('THICKNESS INPUT'!I136*25.4,0)))</f>
        <v/>
      </c>
      <c r="K135" s="93" t="str">
        <f>IF('THICKNESS INPUT'!J136="","",IF('INFORMATION INPUT'!$B$3="IN",FIXED('THICKNESS INPUT'!J136,2),ROUND('THICKNESS INPUT'!J136*25.4,0)))</f>
        <v/>
      </c>
      <c r="L135" s="93" t="str">
        <f>IF('THICKNESS INPUT'!K136="","",IF('INFORMATION INPUT'!$B$3="IN",FIXED('THICKNESS INPUT'!K136,2),ROUND('THICKNESS INPUT'!K136*25.4,0)))</f>
        <v/>
      </c>
      <c r="M135" s="93" t="str">
        <f>IF('THICKNESS INPUT'!L136="","",IF('INFORMATION INPUT'!$B$3="IN",FIXED('THICKNESS INPUT'!L136,2),ROUND('THICKNESS INPUT'!L136*25.4,0)))</f>
        <v/>
      </c>
      <c r="N135" s="93" t="str">
        <f>IF('THICKNESS INPUT'!M136="","",IF('INFORMATION INPUT'!$B$3="IN",FIXED('THICKNESS INPUT'!M136,2),ROUND('THICKNESS INPUT'!M136*25.4,0)))</f>
        <v/>
      </c>
      <c r="O135" s="93" t="str">
        <f>IF('THICKNESS INPUT'!N136="","",IF('INFORMATION INPUT'!$B$3="IN",FIXED('THICKNESS INPUT'!N136,2),ROUND('THICKNESS INPUT'!N136*25.4,0)))</f>
        <v/>
      </c>
      <c r="P135" s="93" t="str">
        <f>IF('THICKNESS INPUT'!O136="","",IF('INFORMATION INPUT'!$B$3="IN",FIXED('THICKNESS INPUT'!O136,2),ROUND('THICKNESS INPUT'!O136*25.4,0)))</f>
        <v/>
      </c>
      <c r="Q135" s="91" t="str">
        <f>IF(H135="","",IF('INFORMATION INPUT'!$B$3="IN",(FIXED(MROUND(AVERAGE('THICKNESS INPUT'!G136:O136),0.05),2)),MROUND(AVERAGE(H135:P135),1)))</f>
        <v/>
      </c>
      <c r="R135" s="93" t="str">
        <f t="shared" si="23"/>
        <v xml:space="preserve"> </v>
      </c>
      <c r="S135" s="93" t="str">
        <f>IF('THICKNESS INPUT'!P136="","",'THICKNESS INPUT'!P136)</f>
        <v/>
      </c>
      <c r="T135" s="93" t="str">
        <f>IF('THICKNESS INPUT'!Q136="","",IF('INFORMATION INPUT'!$B$3="IN",FIXED(MROUND('THICKNESS INPUT'!Q136,0.05),2),ROUND('THICKNESS INPUT'!Q136*25.4,0)))</f>
        <v/>
      </c>
      <c r="U135" s="93" t="str">
        <f t="shared" si="18"/>
        <v/>
      </c>
      <c r="V135" s="97"/>
      <c r="W135" s="98">
        <f>'INFORMATION INPUT'!$B$4-IF(+'INFORMATION INPUT'!$C$3="METRIC",25.4,1)</f>
        <v>7</v>
      </c>
      <c r="X135" s="98">
        <f t="shared" si="19"/>
        <v>0</v>
      </c>
      <c r="Y135" s="98">
        <f>IF(MAXA($AO135)&gt;'INFORMATION INPUT'!$B$4,IF(($AO135&gt;=(3*'THICKNESS REPORT'!$E$27)+'INFORMATION INPUT'!$B$4),1,0),0)</f>
        <v>0</v>
      </c>
      <c r="Z135" s="98">
        <f t="shared" si="20"/>
        <v>0</v>
      </c>
      <c r="AA135" s="98" t="str">
        <f t="shared" si="24"/>
        <v/>
      </c>
      <c r="AB135" s="83"/>
      <c r="AC135" s="83"/>
      <c r="AD135" s="83"/>
      <c r="AE135" s="83"/>
      <c r="AF135" s="98">
        <f t="shared" si="21"/>
        <v>0</v>
      </c>
      <c r="AG135" s="11"/>
      <c r="AH135" s="17">
        <f t="shared" si="22"/>
        <v>0</v>
      </c>
      <c r="AI135" s="17">
        <f t="shared" si="25"/>
        <v>9</v>
      </c>
      <c r="AJ135" s="17"/>
      <c r="AK135" s="17"/>
      <c r="AL135" s="17"/>
      <c r="AM135" s="17"/>
      <c r="AN135" s="17"/>
      <c r="AO135" s="17" t="str">
        <f t="shared" si="26"/>
        <v/>
      </c>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c r="EU135" s="17"/>
      <c r="EV135" s="17"/>
      <c r="EW135" s="17"/>
      <c r="EX135" s="17"/>
      <c r="EY135" s="17"/>
      <c r="EZ135" s="17"/>
      <c r="FA135" s="17"/>
      <c r="FB135" s="17"/>
      <c r="FC135" s="17"/>
      <c r="FD135" s="17"/>
      <c r="FE135" s="17"/>
      <c r="FF135" s="17"/>
    </row>
    <row r="136" spans="1:162" ht="18">
      <c r="A136" s="91" t="str">
        <f>IF('THICKNESS INPUT'!A137="","",'THICKNESS INPUT'!A137)</f>
        <v/>
      </c>
      <c r="B136" s="92" t="str">
        <f>IF('THICKNESS INPUT'!B137="","",'THICKNESS INPUT'!B137)</f>
        <v/>
      </c>
      <c r="C136" s="93" t="str">
        <f>IF($H136="","",IF('INFORMATION INPUT'!$B$3="IN",FIXED('INFORMATION INPUT'!$B$4,2),FIXED('INFORMATION INPUT'!$B$4,0)))</f>
        <v/>
      </c>
      <c r="D136" s="93" t="str">
        <f>IF('THICKNESS INPUT'!C137="","",'THICKNESS INPUT'!C137)</f>
        <v/>
      </c>
      <c r="E136" s="93" t="str">
        <f>IF('THICKNESS INPUT'!D137="","",'THICKNESS INPUT'!D137)</f>
        <v/>
      </c>
      <c r="F136" s="94" t="str">
        <f>IF('THICKNESS INPUT'!E137="","",'THICKNESS INPUT'!E137)</f>
        <v/>
      </c>
      <c r="G136" s="93" t="str">
        <f>IF('THICKNESS INPUT'!F137="","",'THICKNESS INPUT'!F137)</f>
        <v/>
      </c>
      <c r="H136" s="93" t="str">
        <f>IF('THICKNESS INPUT'!G137="","",IF('INFORMATION INPUT'!$B$3="IN",FIXED('THICKNESS INPUT'!G137,2),ROUND('THICKNESS INPUT'!G137*25.4,0)))</f>
        <v/>
      </c>
      <c r="I136" s="93" t="str">
        <f>IF('THICKNESS INPUT'!H137="","",IF('INFORMATION INPUT'!$B$3="IN",FIXED('THICKNESS INPUT'!H137,2),ROUND('THICKNESS INPUT'!H137*25.4,0)))</f>
        <v/>
      </c>
      <c r="J136" s="93" t="str">
        <f>IF('THICKNESS INPUT'!I137="","",IF('INFORMATION INPUT'!$B$3="IN",FIXED('THICKNESS INPUT'!I137,2),ROUND('THICKNESS INPUT'!I137*25.4,0)))</f>
        <v/>
      </c>
      <c r="K136" s="93" t="str">
        <f>IF('THICKNESS INPUT'!J137="","",IF('INFORMATION INPUT'!$B$3="IN",FIXED('THICKNESS INPUT'!J137,2),ROUND('THICKNESS INPUT'!J137*25.4,0)))</f>
        <v/>
      </c>
      <c r="L136" s="93" t="str">
        <f>IF('THICKNESS INPUT'!K137="","",IF('INFORMATION INPUT'!$B$3="IN",FIXED('THICKNESS INPUT'!K137,2),ROUND('THICKNESS INPUT'!K137*25.4,0)))</f>
        <v/>
      </c>
      <c r="M136" s="93" t="str">
        <f>IF('THICKNESS INPUT'!L137="","",IF('INFORMATION INPUT'!$B$3="IN",FIXED('THICKNESS INPUT'!L137,2),ROUND('THICKNESS INPUT'!L137*25.4,0)))</f>
        <v/>
      </c>
      <c r="N136" s="93" t="str">
        <f>IF('THICKNESS INPUT'!M137="","",IF('INFORMATION INPUT'!$B$3="IN",FIXED('THICKNESS INPUT'!M137,2),ROUND('THICKNESS INPUT'!M137*25.4,0)))</f>
        <v/>
      </c>
      <c r="O136" s="93" t="str">
        <f>IF('THICKNESS INPUT'!N137="","",IF('INFORMATION INPUT'!$B$3="IN",FIXED('THICKNESS INPUT'!N137,2),ROUND('THICKNESS INPUT'!N137*25.4,0)))</f>
        <v/>
      </c>
      <c r="P136" s="93" t="str">
        <f>IF('THICKNESS INPUT'!O137="","",IF('INFORMATION INPUT'!$B$3="IN",FIXED('THICKNESS INPUT'!O137,2),ROUND('THICKNESS INPUT'!O137*25.4,0)))</f>
        <v/>
      </c>
      <c r="Q136" s="91" t="str">
        <f>IF(H136="","",IF('INFORMATION INPUT'!$B$3="IN",(FIXED(MROUND(AVERAGE('THICKNESS INPUT'!G137:O137),0.05),2)),MROUND(AVERAGE(H136:P136),1)))</f>
        <v/>
      </c>
      <c r="R136" s="93" t="str">
        <f t="shared" si="23"/>
        <v xml:space="preserve"> </v>
      </c>
      <c r="S136" s="93" t="str">
        <f>IF('THICKNESS INPUT'!P137="","",'THICKNESS INPUT'!P137)</f>
        <v/>
      </c>
      <c r="T136" s="93" t="str">
        <f>IF('THICKNESS INPUT'!Q137="","",IF('INFORMATION INPUT'!$B$3="IN",FIXED(MROUND('THICKNESS INPUT'!Q137,0.05),2),ROUND('THICKNESS INPUT'!Q137*25.4,0)))</f>
        <v/>
      </c>
      <c r="U136" s="93" t="str">
        <f t="shared" si="18"/>
        <v/>
      </c>
      <c r="V136" s="97"/>
      <c r="W136" s="98">
        <f>'INFORMATION INPUT'!$B$4-IF(+'INFORMATION INPUT'!$C$3="METRIC",25.4,1)</f>
        <v>7</v>
      </c>
      <c r="X136" s="98">
        <f t="shared" si="19"/>
        <v>0</v>
      </c>
      <c r="Y136" s="98">
        <f>IF(MAXA($AO136)&gt;'INFORMATION INPUT'!$B$4,IF(($AO136&gt;=(3*'THICKNESS REPORT'!$E$27)+'INFORMATION INPUT'!$B$4),1,0),0)</f>
        <v>0</v>
      </c>
      <c r="Z136" s="98">
        <f t="shared" si="20"/>
        <v>0</v>
      </c>
      <c r="AA136" s="98" t="str">
        <f t="shared" si="24"/>
        <v/>
      </c>
      <c r="AB136" s="83"/>
      <c r="AC136" s="83"/>
      <c r="AD136" s="83"/>
      <c r="AE136" s="83"/>
      <c r="AF136" s="98">
        <f t="shared" si="21"/>
        <v>0</v>
      </c>
      <c r="AG136" s="11"/>
      <c r="AH136" s="17">
        <f t="shared" si="22"/>
        <v>0</v>
      </c>
      <c r="AI136" s="17">
        <f t="shared" si="25"/>
        <v>9</v>
      </c>
      <c r="AJ136" s="17"/>
      <c r="AK136" s="17"/>
      <c r="AL136" s="17"/>
      <c r="AM136" s="17"/>
      <c r="AN136" s="17"/>
      <c r="AO136" s="17" t="str">
        <f t="shared" si="26"/>
        <v/>
      </c>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c r="EV136" s="17"/>
      <c r="EW136" s="17"/>
      <c r="EX136" s="17"/>
      <c r="EY136" s="17"/>
      <c r="EZ136" s="17"/>
      <c r="FA136" s="17"/>
      <c r="FB136" s="17"/>
      <c r="FC136" s="17"/>
      <c r="FD136" s="17"/>
      <c r="FE136" s="17"/>
      <c r="FF136" s="17"/>
    </row>
    <row r="137" spans="1:162" ht="18">
      <c r="A137" s="91" t="str">
        <f>IF('THICKNESS INPUT'!A138="","",'THICKNESS INPUT'!A138)</f>
        <v/>
      </c>
      <c r="B137" s="92" t="str">
        <f>IF('THICKNESS INPUT'!B138="","",'THICKNESS INPUT'!B138)</f>
        <v/>
      </c>
      <c r="C137" s="93" t="str">
        <f>IF($H137="","",IF('INFORMATION INPUT'!$B$3="IN",FIXED('INFORMATION INPUT'!$B$4,2),FIXED('INFORMATION INPUT'!$B$4,0)))</f>
        <v/>
      </c>
      <c r="D137" s="93" t="str">
        <f>IF('THICKNESS INPUT'!C138="","",'THICKNESS INPUT'!C138)</f>
        <v/>
      </c>
      <c r="E137" s="93" t="str">
        <f>IF('THICKNESS INPUT'!D138="","",'THICKNESS INPUT'!D138)</f>
        <v/>
      </c>
      <c r="F137" s="94" t="str">
        <f>IF('THICKNESS INPUT'!E138="","",'THICKNESS INPUT'!E138)</f>
        <v/>
      </c>
      <c r="G137" s="93" t="str">
        <f>IF('THICKNESS INPUT'!F138="","",'THICKNESS INPUT'!F138)</f>
        <v/>
      </c>
      <c r="H137" s="93" t="str">
        <f>IF('THICKNESS INPUT'!G138="","",IF('INFORMATION INPUT'!$B$3="IN",FIXED('THICKNESS INPUT'!G138,2),ROUND('THICKNESS INPUT'!G138*25.4,0)))</f>
        <v/>
      </c>
      <c r="I137" s="93" t="str">
        <f>IF('THICKNESS INPUT'!H138="","",IF('INFORMATION INPUT'!$B$3="IN",FIXED('THICKNESS INPUT'!H138,2),ROUND('THICKNESS INPUT'!H138*25.4,0)))</f>
        <v/>
      </c>
      <c r="J137" s="93" t="str">
        <f>IF('THICKNESS INPUT'!I138="","",IF('INFORMATION INPUT'!$B$3="IN",FIXED('THICKNESS INPUT'!I138,2),ROUND('THICKNESS INPUT'!I138*25.4,0)))</f>
        <v/>
      </c>
      <c r="K137" s="93" t="str">
        <f>IF('THICKNESS INPUT'!J138="","",IF('INFORMATION INPUT'!$B$3="IN",FIXED('THICKNESS INPUT'!J138,2),ROUND('THICKNESS INPUT'!J138*25.4,0)))</f>
        <v/>
      </c>
      <c r="L137" s="93" t="str">
        <f>IF('THICKNESS INPUT'!K138="","",IF('INFORMATION INPUT'!$B$3="IN",FIXED('THICKNESS INPUT'!K138,2),ROUND('THICKNESS INPUT'!K138*25.4,0)))</f>
        <v/>
      </c>
      <c r="M137" s="93" t="str">
        <f>IF('THICKNESS INPUT'!L138="","",IF('INFORMATION INPUT'!$B$3="IN",FIXED('THICKNESS INPUT'!L138,2),ROUND('THICKNESS INPUT'!L138*25.4,0)))</f>
        <v/>
      </c>
      <c r="N137" s="93" t="str">
        <f>IF('THICKNESS INPUT'!M138="","",IF('INFORMATION INPUT'!$B$3="IN",FIXED('THICKNESS INPUT'!M138,2),ROUND('THICKNESS INPUT'!M138*25.4,0)))</f>
        <v/>
      </c>
      <c r="O137" s="93" t="str">
        <f>IF('THICKNESS INPUT'!N138="","",IF('INFORMATION INPUT'!$B$3="IN",FIXED('THICKNESS INPUT'!N138,2),ROUND('THICKNESS INPUT'!N138*25.4,0)))</f>
        <v/>
      </c>
      <c r="P137" s="93" t="str">
        <f>IF('THICKNESS INPUT'!O138="","",IF('INFORMATION INPUT'!$B$3="IN",FIXED('THICKNESS INPUT'!O138,2),ROUND('THICKNESS INPUT'!O138*25.4,0)))</f>
        <v/>
      </c>
      <c r="Q137" s="91" t="str">
        <f>IF(H137="","",IF('INFORMATION INPUT'!$B$3="IN",(FIXED(MROUND(AVERAGE('THICKNESS INPUT'!G138:O138),0.05),2)),MROUND(AVERAGE(H137:P137),1)))</f>
        <v/>
      </c>
      <c r="R137" s="93" t="str">
        <f t="shared" si="23"/>
        <v xml:space="preserve"> </v>
      </c>
      <c r="S137" s="93" t="str">
        <f>IF('THICKNESS INPUT'!P138="","",'THICKNESS INPUT'!P138)</f>
        <v/>
      </c>
      <c r="T137" s="93" t="str">
        <f>IF('THICKNESS INPUT'!Q138="","",IF('INFORMATION INPUT'!$B$3="IN",FIXED(MROUND('THICKNESS INPUT'!Q138,0.05),2),ROUND('THICKNESS INPUT'!Q138*25.4,0)))</f>
        <v/>
      </c>
      <c r="U137" s="93" t="str">
        <f t="shared" si="18"/>
        <v/>
      </c>
      <c r="V137" s="97"/>
      <c r="W137" s="98">
        <f>'INFORMATION INPUT'!$B$4-IF(+'INFORMATION INPUT'!$C$3="METRIC",25.4,1)</f>
        <v>7</v>
      </c>
      <c r="X137" s="98">
        <f t="shared" si="19"/>
        <v>0</v>
      </c>
      <c r="Y137" s="98">
        <f>IF(MAXA($AO137)&gt;'INFORMATION INPUT'!$B$4,IF(($AO137&gt;=(3*'THICKNESS REPORT'!$E$27)+'INFORMATION INPUT'!$B$4),1,0),0)</f>
        <v>0</v>
      </c>
      <c r="Z137" s="98">
        <f t="shared" si="20"/>
        <v>0</v>
      </c>
      <c r="AA137" s="98" t="str">
        <f t="shared" si="24"/>
        <v/>
      </c>
      <c r="AB137" s="83"/>
      <c r="AC137" s="83"/>
      <c r="AD137" s="83"/>
      <c r="AE137" s="83"/>
      <c r="AF137" s="98">
        <f t="shared" si="21"/>
        <v>0</v>
      </c>
      <c r="AG137" s="11"/>
      <c r="AH137" s="17">
        <f t="shared" si="22"/>
        <v>0</v>
      </c>
      <c r="AI137" s="17">
        <f t="shared" si="25"/>
        <v>9</v>
      </c>
      <c r="AJ137" s="17"/>
      <c r="AK137" s="17"/>
      <c r="AL137" s="17"/>
      <c r="AM137" s="17"/>
      <c r="AN137" s="17"/>
      <c r="AO137" s="17" t="str">
        <f t="shared" si="26"/>
        <v/>
      </c>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c r="FF137" s="17"/>
    </row>
    <row r="138" spans="1:162" ht="18">
      <c r="A138" s="91" t="str">
        <f>IF('THICKNESS INPUT'!A139="","",'THICKNESS INPUT'!A139)</f>
        <v/>
      </c>
      <c r="B138" s="92" t="str">
        <f>IF('THICKNESS INPUT'!B139="","",'THICKNESS INPUT'!B139)</f>
        <v/>
      </c>
      <c r="C138" s="93" t="str">
        <f>IF($H138="","",IF('INFORMATION INPUT'!$B$3="IN",FIXED('INFORMATION INPUT'!$B$4,2),FIXED('INFORMATION INPUT'!$B$4,0)))</f>
        <v/>
      </c>
      <c r="D138" s="93" t="str">
        <f>IF('THICKNESS INPUT'!C139="","",'THICKNESS INPUT'!C139)</f>
        <v/>
      </c>
      <c r="E138" s="93" t="str">
        <f>IF('THICKNESS INPUT'!D139="","",'THICKNESS INPUT'!D139)</f>
        <v/>
      </c>
      <c r="F138" s="94" t="str">
        <f>IF('THICKNESS INPUT'!E139="","",'THICKNESS INPUT'!E139)</f>
        <v/>
      </c>
      <c r="G138" s="93" t="str">
        <f>IF('THICKNESS INPUT'!F139="","",'THICKNESS INPUT'!F139)</f>
        <v/>
      </c>
      <c r="H138" s="93" t="str">
        <f>IF('THICKNESS INPUT'!G139="","",IF('INFORMATION INPUT'!$B$3="IN",FIXED('THICKNESS INPUT'!G139,2),ROUND('THICKNESS INPUT'!G139*25.4,0)))</f>
        <v/>
      </c>
      <c r="I138" s="93" t="str">
        <f>IF('THICKNESS INPUT'!H139="","",IF('INFORMATION INPUT'!$B$3="IN",FIXED('THICKNESS INPUT'!H139,2),ROUND('THICKNESS INPUT'!H139*25.4,0)))</f>
        <v/>
      </c>
      <c r="J138" s="93" t="str">
        <f>IF('THICKNESS INPUT'!I139="","",IF('INFORMATION INPUT'!$B$3="IN",FIXED('THICKNESS INPUT'!I139,2),ROUND('THICKNESS INPUT'!I139*25.4,0)))</f>
        <v/>
      </c>
      <c r="K138" s="93" t="str">
        <f>IF('THICKNESS INPUT'!J139="","",IF('INFORMATION INPUT'!$B$3="IN",FIXED('THICKNESS INPUT'!J139,2),ROUND('THICKNESS INPUT'!J139*25.4,0)))</f>
        <v/>
      </c>
      <c r="L138" s="93" t="str">
        <f>IF('THICKNESS INPUT'!K139="","",IF('INFORMATION INPUT'!$B$3="IN",FIXED('THICKNESS INPUT'!K139,2),ROUND('THICKNESS INPUT'!K139*25.4,0)))</f>
        <v/>
      </c>
      <c r="M138" s="93" t="str">
        <f>IF('THICKNESS INPUT'!L139="","",IF('INFORMATION INPUT'!$B$3="IN",FIXED('THICKNESS INPUT'!L139,2),ROUND('THICKNESS INPUT'!L139*25.4,0)))</f>
        <v/>
      </c>
      <c r="N138" s="93" t="str">
        <f>IF('THICKNESS INPUT'!M139="","",IF('INFORMATION INPUT'!$B$3="IN",FIXED('THICKNESS INPUT'!M139,2),ROUND('THICKNESS INPUT'!M139*25.4,0)))</f>
        <v/>
      </c>
      <c r="O138" s="93" t="str">
        <f>IF('THICKNESS INPUT'!N139="","",IF('INFORMATION INPUT'!$B$3="IN",FIXED('THICKNESS INPUT'!N139,2),ROUND('THICKNESS INPUT'!N139*25.4,0)))</f>
        <v/>
      </c>
      <c r="P138" s="93" t="str">
        <f>IF('THICKNESS INPUT'!O139="","",IF('INFORMATION INPUT'!$B$3="IN",FIXED('THICKNESS INPUT'!O139,2),ROUND('THICKNESS INPUT'!O139*25.4,0)))</f>
        <v/>
      </c>
      <c r="Q138" s="91" t="str">
        <f>IF(H138="","",IF('INFORMATION INPUT'!$B$3="IN",(FIXED(MROUND(AVERAGE('THICKNESS INPUT'!G139:O139),0.05),2)),MROUND(AVERAGE(H138:P138),1)))</f>
        <v/>
      </c>
      <c r="R138" s="93" t="str">
        <f t="shared" si="23"/>
        <v xml:space="preserve"> </v>
      </c>
      <c r="S138" s="93" t="str">
        <f>IF('THICKNESS INPUT'!P139="","",'THICKNESS INPUT'!P139)</f>
        <v/>
      </c>
      <c r="T138" s="93" t="str">
        <f>IF('THICKNESS INPUT'!Q139="","",IF('INFORMATION INPUT'!$B$3="IN",FIXED(MROUND('THICKNESS INPUT'!Q139,0.05),2),ROUND('THICKNESS INPUT'!Q139*25.4,0)))</f>
        <v/>
      </c>
      <c r="U138" s="93" t="str">
        <f t="shared" si="18"/>
        <v/>
      </c>
      <c r="V138" s="97"/>
      <c r="W138" s="98">
        <f>'INFORMATION INPUT'!$B$4-IF(+'INFORMATION INPUT'!$C$3="METRIC",25.4,1)</f>
        <v>7</v>
      </c>
      <c r="X138" s="98">
        <f t="shared" si="19"/>
        <v>0</v>
      </c>
      <c r="Y138" s="98">
        <f>IF(MAXA($AO138)&gt;'INFORMATION INPUT'!$B$4,IF(($AO138&gt;=(3*'THICKNESS REPORT'!$E$27)+'INFORMATION INPUT'!$B$4),1,0),0)</f>
        <v>0</v>
      </c>
      <c r="Z138" s="98">
        <f t="shared" si="20"/>
        <v>0</v>
      </c>
      <c r="AA138" s="98" t="str">
        <f t="shared" si="24"/>
        <v/>
      </c>
      <c r="AB138" s="83"/>
      <c r="AC138" s="83"/>
      <c r="AD138" s="83"/>
      <c r="AE138" s="83"/>
      <c r="AF138" s="98">
        <f t="shared" si="21"/>
        <v>0</v>
      </c>
      <c r="AG138" s="11"/>
      <c r="AH138" s="17">
        <f t="shared" si="22"/>
        <v>0</v>
      </c>
      <c r="AI138" s="17">
        <f t="shared" si="25"/>
        <v>9</v>
      </c>
      <c r="AJ138" s="17"/>
      <c r="AK138" s="17"/>
      <c r="AL138" s="17"/>
      <c r="AM138" s="17"/>
      <c r="AN138" s="17"/>
      <c r="AO138" s="17" t="str">
        <f t="shared" si="26"/>
        <v/>
      </c>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c r="EU138" s="17"/>
      <c r="EV138" s="17"/>
      <c r="EW138" s="17"/>
      <c r="EX138" s="17"/>
      <c r="EY138" s="17"/>
      <c r="EZ138" s="17"/>
      <c r="FA138" s="17"/>
      <c r="FB138" s="17"/>
      <c r="FC138" s="17"/>
      <c r="FD138" s="17"/>
      <c r="FE138" s="17"/>
      <c r="FF138" s="17"/>
    </row>
    <row r="139" spans="1:162" ht="18">
      <c r="A139" s="91" t="str">
        <f>IF('THICKNESS INPUT'!A140="","",'THICKNESS INPUT'!A140)</f>
        <v/>
      </c>
      <c r="B139" s="92" t="str">
        <f>IF('THICKNESS INPUT'!B140="","",'THICKNESS INPUT'!B140)</f>
        <v/>
      </c>
      <c r="C139" s="93" t="str">
        <f>IF($H139="","",IF('INFORMATION INPUT'!$B$3="IN",FIXED('INFORMATION INPUT'!$B$4,2),FIXED('INFORMATION INPUT'!$B$4,0)))</f>
        <v/>
      </c>
      <c r="D139" s="93" t="str">
        <f>IF('THICKNESS INPUT'!C140="","",'THICKNESS INPUT'!C140)</f>
        <v/>
      </c>
      <c r="E139" s="93" t="str">
        <f>IF('THICKNESS INPUT'!D140="","",'THICKNESS INPUT'!D140)</f>
        <v/>
      </c>
      <c r="F139" s="94" t="str">
        <f>IF('THICKNESS INPUT'!E140="","",'THICKNESS INPUT'!E140)</f>
        <v/>
      </c>
      <c r="G139" s="93" t="str">
        <f>IF('THICKNESS INPUT'!F140="","",'THICKNESS INPUT'!F140)</f>
        <v/>
      </c>
      <c r="H139" s="93" t="str">
        <f>IF('THICKNESS INPUT'!G140="","",IF('INFORMATION INPUT'!$B$3="IN",FIXED('THICKNESS INPUT'!G140,2),ROUND('THICKNESS INPUT'!G140*25.4,0)))</f>
        <v/>
      </c>
      <c r="I139" s="93" t="str">
        <f>IF('THICKNESS INPUT'!H140="","",IF('INFORMATION INPUT'!$B$3="IN",FIXED('THICKNESS INPUT'!H140,2),ROUND('THICKNESS INPUT'!H140*25.4,0)))</f>
        <v/>
      </c>
      <c r="J139" s="93" t="str">
        <f>IF('THICKNESS INPUT'!I140="","",IF('INFORMATION INPUT'!$B$3="IN",FIXED('THICKNESS INPUT'!I140,2),ROUND('THICKNESS INPUT'!I140*25.4,0)))</f>
        <v/>
      </c>
      <c r="K139" s="93" t="str">
        <f>IF('THICKNESS INPUT'!J140="","",IF('INFORMATION INPUT'!$B$3="IN",FIXED('THICKNESS INPUT'!J140,2),ROUND('THICKNESS INPUT'!J140*25.4,0)))</f>
        <v/>
      </c>
      <c r="L139" s="93" t="str">
        <f>IF('THICKNESS INPUT'!K140="","",IF('INFORMATION INPUT'!$B$3="IN",FIXED('THICKNESS INPUT'!K140,2),ROUND('THICKNESS INPUT'!K140*25.4,0)))</f>
        <v/>
      </c>
      <c r="M139" s="93" t="str">
        <f>IF('THICKNESS INPUT'!L140="","",IF('INFORMATION INPUT'!$B$3="IN",FIXED('THICKNESS INPUT'!L140,2),ROUND('THICKNESS INPUT'!L140*25.4,0)))</f>
        <v/>
      </c>
      <c r="N139" s="93" t="str">
        <f>IF('THICKNESS INPUT'!M140="","",IF('INFORMATION INPUT'!$B$3="IN",FIXED('THICKNESS INPUT'!M140,2),ROUND('THICKNESS INPUT'!M140*25.4,0)))</f>
        <v/>
      </c>
      <c r="O139" s="93" t="str">
        <f>IF('THICKNESS INPUT'!N140="","",IF('INFORMATION INPUT'!$B$3="IN",FIXED('THICKNESS INPUT'!N140,2),ROUND('THICKNESS INPUT'!N140*25.4,0)))</f>
        <v/>
      </c>
      <c r="P139" s="93" t="str">
        <f>IF('THICKNESS INPUT'!O140="","",IF('INFORMATION INPUT'!$B$3="IN",FIXED('THICKNESS INPUT'!O140,2),ROUND('THICKNESS INPUT'!O140*25.4,0)))</f>
        <v/>
      </c>
      <c r="Q139" s="91" t="str">
        <f>IF(H139="","",IF('INFORMATION INPUT'!$B$3="IN",(FIXED(MROUND(AVERAGE('THICKNESS INPUT'!G140:O140),0.05),2)),MROUND(AVERAGE(H139:P139),1)))</f>
        <v/>
      </c>
      <c r="R139" s="93" t="str">
        <f t="shared" si="23"/>
        <v xml:space="preserve"> </v>
      </c>
      <c r="S139" s="93" t="str">
        <f>IF('THICKNESS INPUT'!P140="","",'THICKNESS INPUT'!P140)</f>
        <v/>
      </c>
      <c r="T139" s="93" t="str">
        <f>IF('THICKNESS INPUT'!Q140="","",IF('INFORMATION INPUT'!$B$3="IN",FIXED(MROUND('THICKNESS INPUT'!Q140,0.05),2),ROUND('THICKNESS INPUT'!Q140*25.4,0)))</f>
        <v/>
      </c>
      <c r="U139" s="93" t="str">
        <f t="shared" si="18"/>
        <v/>
      </c>
      <c r="V139" s="97"/>
      <c r="W139" s="98">
        <f>'INFORMATION INPUT'!$B$4-IF(+'INFORMATION INPUT'!$C$3="METRIC",25.4,1)</f>
        <v>7</v>
      </c>
      <c r="X139" s="98">
        <f t="shared" si="19"/>
        <v>0</v>
      </c>
      <c r="Y139" s="98">
        <f>IF(MAXA($AO139)&gt;'INFORMATION INPUT'!$B$4,IF(($AO139&gt;=(3*'THICKNESS REPORT'!$E$27)+'INFORMATION INPUT'!$B$4),1,0),0)</f>
        <v>0</v>
      </c>
      <c r="Z139" s="98">
        <f t="shared" si="20"/>
        <v>0</v>
      </c>
      <c r="AA139" s="98" t="str">
        <f t="shared" si="24"/>
        <v/>
      </c>
      <c r="AB139" s="83"/>
      <c r="AC139" s="83"/>
      <c r="AD139" s="83"/>
      <c r="AE139" s="83"/>
      <c r="AF139" s="98">
        <f t="shared" si="21"/>
        <v>0</v>
      </c>
      <c r="AG139" s="11"/>
      <c r="AH139" s="17">
        <f t="shared" si="22"/>
        <v>0</v>
      </c>
      <c r="AI139" s="17">
        <f t="shared" si="25"/>
        <v>9</v>
      </c>
      <c r="AJ139" s="17"/>
      <c r="AK139" s="17"/>
      <c r="AL139" s="17"/>
      <c r="AM139" s="17"/>
      <c r="AN139" s="17"/>
      <c r="AO139" s="17" t="str">
        <f t="shared" si="26"/>
        <v/>
      </c>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c r="EU139" s="17"/>
      <c r="EV139" s="17"/>
      <c r="EW139" s="17"/>
      <c r="EX139" s="17"/>
      <c r="EY139" s="17"/>
      <c r="EZ139" s="17"/>
      <c r="FA139" s="17"/>
      <c r="FB139" s="17"/>
      <c r="FC139" s="17"/>
      <c r="FD139" s="17"/>
      <c r="FE139" s="17"/>
      <c r="FF139" s="17"/>
    </row>
    <row r="140" spans="1:162" ht="18">
      <c r="A140" s="91" t="str">
        <f>IF('THICKNESS INPUT'!A141="","",'THICKNESS INPUT'!A141)</f>
        <v/>
      </c>
      <c r="B140" s="92" t="str">
        <f>IF('THICKNESS INPUT'!B141="","",'THICKNESS INPUT'!B141)</f>
        <v/>
      </c>
      <c r="C140" s="93" t="str">
        <f>IF($H140="","",IF('INFORMATION INPUT'!$B$3="IN",FIXED('INFORMATION INPUT'!$B$4,2),FIXED('INFORMATION INPUT'!$B$4,0)))</f>
        <v/>
      </c>
      <c r="D140" s="93" t="str">
        <f>IF('THICKNESS INPUT'!C141="","",'THICKNESS INPUT'!C141)</f>
        <v/>
      </c>
      <c r="E140" s="93" t="str">
        <f>IF('THICKNESS INPUT'!D141="","",'THICKNESS INPUT'!D141)</f>
        <v/>
      </c>
      <c r="F140" s="94" t="str">
        <f>IF('THICKNESS INPUT'!E141="","",'THICKNESS INPUT'!E141)</f>
        <v/>
      </c>
      <c r="G140" s="93" t="str">
        <f>IF('THICKNESS INPUT'!F141="","",'THICKNESS INPUT'!F141)</f>
        <v/>
      </c>
      <c r="H140" s="93" t="str">
        <f>IF('THICKNESS INPUT'!G141="","",IF('INFORMATION INPUT'!$B$3="IN",FIXED('THICKNESS INPUT'!G141,2),ROUND('THICKNESS INPUT'!G141*25.4,0)))</f>
        <v/>
      </c>
      <c r="I140" s="93" t="str">
        <f>IF('THICKNESS INPUT'!H141="","",IF('INFORMATION INPUT'!$B$3="IN",FIXED('THICKNESS INPUT'!H141,2),ROUND('THICKNESS INPUT'!H141*25.4,0)))</f>
        <v/>
      </c>
      <c r="J140" s="93" t="str">
        <f>IF('THICKNESS INPUT'!I141="","",IF('INFORMATION INPUT'!$B$3="IN",FIXED('THICKNESS INPUT'!I141,2),ROUND('THICKNESS INPUT'!I141*25.4,0)))</f>
        <v/>
      </c>
      <c r="K140" s="93" t="str">
        <f>IF('THICKNESS INPUT'!J141="","",IF('INFORMATION INPUT'!$B$3="IN",FIXED('THICKNESS INPUT'!J141,2),ROUND('THICKNESS INPUT'!J141*25.4,0)))</f>
        <v/>
      </c>
      <c r="L140" s="93" t="str">
        <f>IF('THICKNESS INPUT'!K141="","",IF('INFORMATION INPUT'!$B$3="IN",FIXED('THICKNESS INPUT'!K141,2),ROUND('THICKNESS INPUT'!K141*25.4,0)))</f>
        <v/>
      </c>
      <c r="M140" s="93" t="str">
        <f>IF('THICKNESS INPUT'!L141="","",IF('INFORMATION INPUT'!$B$3="IN",FIXED('THICKNESS INPUT'!L141,2),ROUND('THICKNESS INPUT'!L141*25.4,0)))</f>
        <v/>
      </c>
      <c r="N140" s="93" t="str">
        <f>IF('THICKNESS INPUT'!M141="","",IF('INFORMATION INPUT'!$B$3="IN",FIXED('THICKNESS INPUT'!M141,2),ROUND('THICKNESS INPUT'!M141*25.4,0)))</f>
        <v/>
      </c>
      <c r="O140" s="93" t="str">
        <f>IF('THICKNESS INPUT'!N141="","",IF('INFORMATION INPUT'!$B$3="IN",FIXED('THICKNESS INPUT'!N141,2),ROUND('THICKNESS INPUT'!N141*25.4,0)))</f>
        <v/>
      </c>
      <c r="P140" s="93" t="str">
        <f>IF('THICKNESS INPUT'!O141="","",IF('INFORMATION INPUT'!$B$3="IN",FIXED('THICKNESS INPUT'!O141,2),ROUND('THICKNESS INPUT'!O141*25.4,0)))</f>
        <v/>
      </c>
      <c r="Q140" s="91" t="str">
        <f>IF(H140="","",IF('INFORMATION INPUT'!$B$3="IN",(FIXED(MROUND(AVERAGE('THICKNESS INPUT'!G141:O141),0.05),2)),MROUND(AVERAGE(H140:P140),1)))</f>
        <v/>
      </c>
      <c r="R140" s="93" t="str">
        <f t="shared" si="23"/>
        <v xml:space="preserve"> </v>
      </c>
      <c r="S140" s="93" t="str">
        <f>IF('THICKNESS INPUT'!P141="","",'THICKNESS INPUT'!P141)</f>
        <v/>
      </c>
      <c r="T140" s="93" t="str">
        <f>IF('THICKNESS INPUT'!Q141="","",IF('INFORMATION INPUT'!$B$3="IN",FIXED(MROUND('THICKNESS INPUT'!Q141,0.05),2),ROUND('THICKNESS INPUT'!Q141*25.4,0)))</f>
        <v/>
      </c>
      <c r="U140" s="93" t="str">
        <f t="shared" si="18"/>
        <v/>
      </c>
      <c r="V140" s="97"/>
      <c r="W140" s="98">
        <f>'INFORMATION INPUT'!$B$4-IF(+'INFORMATION INPUT'!$C$3="METRIC",25.4,1)</f>
        <v>7</v>
      </c>
      <c r="X140" s="98">
        <f t="shared" si="19"/>
        <v>0</v>
      </c>
      <c r="Y140" s="98">
        <f>IF(MAXA($AO140)&gt;'INFORMATION INPUT'!$B$4,IF(($AO140&gt;=(3*'THICKNESS REPORT'!$E$27)+'INFORMATION INPUT'!$B$4),1,0),0)</f>
        <v>0</v>
      </c>
      <c r="Z140" s="98">
        <f t="shared" si="20"/>
        <v>0</v>
      </c>
      <c r="AA140" s="98" t="str">
        <f t="shared" si="24"/>
        <v/>
      </c>
      <c r="AB140" s="83"/>
      <c r="AC140" s="83"/>
      <c r="AD140" s="83"/>
      <c r="AE140" s="83"/>
      <c r="AF140" s="98">
        <f t="shared" si="21"/>
        <v>0</v>
      </c>
      <c r="AG140" s="11"/>
      <c r="AH140" s="17">
        <f t="shared" si="22"/>
        <v>0</v>
      </c>
      <c r="AI140" s="17">
        <f t="shared" si="25"/>
        <v>9</v>
      </c>
      <c r="AJ140" s="17"/>
      <c r="AK140" s="17"/>
      <c r="AL140" s="17"/>
      <c r="AM140" s="17"/>
      <c r="AN140" s="17"/>
      <c r="AO140" s="17" t="str">
        <f t="shared" si="26"/>
        <v/>
      </c>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c r="EU140" s="17"/>
      <c r="EV140" s="17"/>
      <c r="EW140" s="17"/>
      <c r="EX140" s="17"/>
      <c r="EY140" s="17"/>
      <c r="EZ140" s="17"/>
      <c r="FA140" s="17"/>
      <c r="FB140" s="17"/>
      <c r="FC140" s="17"/>
      <c r="FD140" s="17"/>
      <c r="FE140" s="17"/>
      <c r="FF140" s="17"/>
    </row>
    <row r="141" spans="1:162" ht="18">
      <c r="A141" s="91" t="str">
        <f>IF('THICKNESS INPUT'!A142="","",'THICKNESS INPUT'!A142)</f>
        <v/>
      </c>
      <c r="B141" s="92" t="str">
        <f>IF('THICKNESS INPUT'!B142="","",'THICKNESS INPUT'!B142)</f>
        <v/>
      </c>
      <c r="C141" s="93" t="str">
        <f>IF($H141="","",IF('INFORMATION INPUT'!$B$3="IN",FIXED('INFORMATION INPUT'!$B$4,2),FIXED('INFORMATION INPUT'!$B$4,0)))</f>
        <v/>
      </c>
      <c r="D141" s="93" t="str">
        <f>IF('THICKNESS INPUT'!C142="","",'THICKNESS INPUT'!C142)</f>
        <v/>
      </c>
      <c r="E141" s="93" t="str">
        <f>IF('THICKNESS INPUT'!D142="","",'THICKNESS INPUT'!D142)</f>
        <v/>
      </c>
      <c r="F141" s="94" t="str">
        <f>IF('THICKNESS INPUT'!E142="","",'THICKNESS INPUT'!E142)</f>
        <v/>
      </c>
      <c r="G141" s="93" t="str">
        <f>IF('THICKNESS INPUT'!F142="","",'THICKNESS INPUT'!F142)</f>
        <v/>
      </c>
      <c r="H141" s="93" t="str">
        <f>IF('THICKNESS INPUT'!G142="","",IF('INFORMATION INPUT'!$B$3="IN",FIXED('THICKNESS INPUT'!G142,2),ROUND('THICKNESS INPUT'!G142*25.4,0)))</f>
        <v/>
      </c>
      <c r="I141" s="93" t="str">
        <f>IF('THICKNESS INPUT'!H142="","",IF('INFORMATION INPUT'!$B$3="IN",FIXED('THICKNESS INPUT'!H142,2),ROUND('THICKNESS INPUT'!H142*25.4,0)))</f>
        <v/>
      </c>
      <c r="J141" s="93" t="str">
        <f>IF('THICKNESS INPUT'!I142="","",IF('INFORMATION INPUT'!$B$3="IN",FIXED('THICKNESS INPUT'!I142,2),ROUND('THICKNESS INPUT'!I142*25.4,0)))</f>
        <v/>
      </c>
      <c r="K141" s="93" t="str">
        <f>IF('THICKNESS INPUT'!J142="","",IF('INFORMATION INPUT'!$B$3="IN",FIXED('THICKNESS INPUT'!J142,2),ROUND('THICKNESS INPUT'!J142*25.4,0)))</f>
        <v/>
      </c>
      <c r="L141" s="93" t="str">
        <f>IF('THICKNESS INPUT'!K142="","",IF('INFORMATION INPUT'!$B$3="IN",FIXED('THICKNESS INPUT'!K142,2),ROUND('THICKNESS INPUT'!K142*25.4,0)))</f>
        <v/>
      </c>
      <c r="M141" s="93" t="str">
        <f>IF('THICKNESS INPUT'!L142="","",IF('INFORMATION INPUT'!$B$3="IN",FIXED('THICKNESS INPUT'!L142,2),ROUND('THICKNESS INPUT'!L142*25.4,0)))</f>
        <v/>
      </c>
      <c r="N141" s="93" t="str">
        <f>IF('THICKNESS INPUT'!M142="","",IF('INFORMATION INPUT'!$B$3="IN",FIXED('THICKNESS INPUT'!M142,2),ROUND('THICKNESS INPUT'!M142*25.4,0)))</f>
        <v/>
      </c>
      <c r="O141" s="93" t="str">
        <f>IF('THICKNESS INPUT'!N142="","",IF('INFORMATION INPUT'!$B$3="IN",FIXED('THICKNESS INPUT'!N142,2),ROUND('THICKNESS INPUT'!N142*25.4,0)))</f>
        <v/>
      </c>
      <c r="P141" s="93" t="str">
        <f>IF('THICKNESS INPUT'!O142="","",IF('INFORMATION INPUT'!$B$3="IN",FIXED('THICKNESS INPUT'!O142,2),ROUND('THICKNESS INPUT'!O142*25.4,0)))</f>
        <v/>
      </c>
      <c r="Q141" s="91" t="str">
        <f>IF(H141="","",IF('INFORMATION INPUT'!$B$3="IN",(FIXED(MROUND(AVERAGE('THICKNESS INPUT'!G142:O142),0.05),2)),MROUND(AVERAGE(H141:P141),1)))</f>
        <v/>
      </c>
      <c r="R141" s="93" t="str">
        <f t="shared" si="23"/>
        <v xml:space="preserve"> </v>
      </c>
      <c r="S141" s="93" t="str">
        <f>IF('THICKNESS INPUT'!P142="","",'THICKNESS INPUT'!P142)</f>
        <v/>
      </c>
      <c r="T141" s="93" t="str">
        <f>IF('THICKNESS INPUT'!Q142="","",IF('INFORMATION INPUT'!$B$3="IN",FIXED(MROUND('THICKNESS INPUT'!Q142,0.05),2),ROUND('THICKNESS INPUT'!Q142*25.4,0)))</f>
        <v/>
      </c>
      <c r="U141" s="93" t="str">
        <f t="shared" si="18"/>
        <v/>
      </c>
      <c r="V141" s="97"/>
      <c r="W141" s="98">
        <f>'INFORMATION INPUT'!$B$4-IF(+'INFORMATION INPUT'!$C$3="METRIC",25.4,1)</f>
        <v>7</v>
      </c>
      <c r="X141" s="98">
        <f t="shared" si="19"/>
        <v>0</v>
      </c>
      <c r="Y141" s="98">
        <f>IF(MAXA($AO141)&gt;'INFORMATION INPUT'!$B$4,IF(($AO141&gt;=(3*'THICKNESS REPORT'!$E$27)+'INFORMATION INPUT'!$B$4),1,0),0)</f>
        <v>0</v>
      </c>
      <c r="Z141" s="98">
        <f t="shared" si="20"/>
        <v>0</v>
      </c>
      <c r="AA141" s="98" t="str">
        <f t="shared" si="24"/>
        <v/>
      </c>
      <c r="AB141" s="83"/>
      <c r="AC141" s="83"/>
      <c r="AD141" s="83"/>
      <c r="AE141" s="83"/>
      <c r="AF141" s="98">
        <f t="shared" si="21"/>
        <v>0</v>
      </c>
      <c r="AG141" s="11"/>
      <c r="AH141" s="17">
        <f t="shared" si="22"/>
        <v>0</v>
      </c>
      <c r="AI141" s="17">
        <f t="shared" si="25"/>
        <v>9</v>
      </c>
      <c r="AJ141" s="17"/>
      <c r="AK141" s="17"/>
      <c r="AL141" s="17"/>
      <c r="AM141" s="17"/>
      <c r="AN141" s="17"/>
      <c r="AO141" s="17" t="str">
        <f t="shared" si="26"/>
        <v/>
      </c>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c r="EB141" s="17"/>
      <c r="EC141" s="17"/>
      <c r="ED141" s="17"/>
      <c r="EE141" s="17"/>
      <c r="EF141" s="17"/>
      <c r="EG141" s="17"/>
      <c r="EH141" s="17"/>
      <c r="EI141" s="17"/>
      <c r="EJ141" s="17"/>
      <c r="EK141" s="17"/>
      <c r="EL141" s="17"/>
      <c r="EM141" s="17"/>
      <c r="EN141" s="17"/>
      <c r="EO141" s="17"/>
      <c r="EP141" s="17"/>
      <c r="EQ141" s="17"/>
      <c r="ER141" s="17"/>
      <c r="ES141" s="17"/>
      <c r="ET141" s="17"/>
      <c r="EU141" s="17"/>
      <c r="EV141" s="17"/>
      <c r="EW141" s="17"/>
      <c r="EX141" s="17"/>
      <c r="EY141" s="17"/>
      <c r="EZ141" s="17"/>
      <c r="FA141" s="17"/>
      <c r="FB141" s="17"/>
      <c r="FC141" s="17"/>
      <c r="FD141" s="17"/>
      <c r="FE141" s="17"/>
      <c r="FF141" s="17"/>
    </row>
    <row r="142" spans="1:162" ht="18">
      <c r="A142" s="91" t="str">
        <f>IF('THICKNESS INPUT'!A143="","",'THICKNESS INPUT'!A143)</f>
        <v/>
      </c>
      <c r="B142" s="92" t="str">
        <f>IF('THICKNESS INPUT'!B143="","",'THICKNESS INPUT'!B143)</f>
        <v/>
      </c>
      <c r="C142" s="93" t="str">
        <f>IF($H142="","",IF('INFORMATION INPUT'!$B$3="IN",FIXED('INFORMATION INPUT'!$B$4,2),FIXED('INFORMATION INPUT'!$B$4,0)))</f>
        <v/>
      </c>
      <c r="D142" s="93" t="str">
        <f>IF('THICKNESS INPUT'!C143="","",'THICKNESS INPUT'!C143)</f>
        <v/>
      </c>
      <c r="E142" s="93" t="str">
        <f>IF('THICKNESS INPUT'!D143="","",'THICKNESS INPUT'!D143)</f>
        <v/>
      </c>
      <c r="F142" s="94" t="str">
        <f>IF('THICKNESS INPUT'!E143="","",'THICKNESS INPUT'!E143)</f>
        <v/>
      </c>
      <c r="G142" s="93" t="str">
        <f>IF('THICKNESS INPUT'!F143="","",'THICKNESS INPUT'!F143)</f>
        <v/>
      </c>
      <c r="H142" s="93" t="str">
        <f>IF('THICKNESS INPUT'!G143="","",IF('INFORMATION INPUT'!$B$3="IN",FIXED('THICKNESS INPUT'!G143,2),ROUND('THICKNESS INPUT'!G143*25.4,0)))</f>
        <v/>
      </c>
      <c r="I142" s="93" t="str">
        <f>IF('THICKNESS INPUT'!H143="","",IF('INFORMATION INPUT'!$B$3="IN",FIXED('THICKNESS INPUT'!H143,2),ROUND('THICKNESS INPUT'!H143*25.4,0)))</f>
        <v/>
      </c>
      <c r="J142" s="93" t="str">
        <f>IF('THICKNESS INPUT'!I143="","",IF('INFORMATION INPUT'!$B$3="IN",FIXED('THICKNESS INPUT'!I143,2),ROUND('THICKNESS INPUT'!I143*25.4,0)))</f>
        <v/>
      </c>
      <c r="K142" s="93" t="str">
        <f>IF('THICKNESS INPUT'!J143="","",IF('INFORMATION INPUT'!$B$3="IN",FIXED('THICKNESS INPUT'!J143,2),ROUND('THICKNESS INPUT'!J143*25.4,0)))</f>
        <v/>
      </c>
      <c r="L142" s="93" t="str">
        <f>IF('THICKNESS INPUT'!K143="","",IF('INFORMATION INPUT'!$B$3="IN",FIXED('THICKNESS INPUT'!K143,2),ROUND('THICKNESS INPUT'!K143*25.4,0)))</f>
        <v/>
      </c>
      <c r="M142" s="93" t="str">
        <f>IF('THICKNESS INPUT'!L143="","",IF('INFORMATION INPUT'!$B$3="IN",FIXED('THICKNESS INPUT'!L143,2),ROUND('THICKNESS INPUT'!L143*25.4,0)))</f>
        <v/>
      </c>
      <c r="N142" s="93" t="str">
        <f>IF('THICKNESS INPUT'!M143="","",IF('INFORMATION INPUT'!$B$3="IN",FIXED('THICKNESS INPUT'!M143,2),ROUND('THICKNESS INPUT'!M143*25.4,0)))</f>
        <v/>
      </c>
      <c r="O142" s="93" t="str">
        <f>IF('THICKNESS INPUT'!N143="","",IF('INFORMATION INPUT'!$B$3="IN",FIXED('THICKNESS INPUT'!N143,2),ROUND('THICKNESS INPUT'!N143*25.4,0)))</f>
        <v/>
      </c>
      <c r="P142" s="93" t="str">
        <f>IF('THICKNESS INPUT'!O143="","",IF('INFORMATION INPUT'!$B$3="IN",FIXED('THICKNESS INPUT'!O143,2),ROUND('THICKNESS INPUT'!O143*25.4,0)))</f>
        <v/>
      </c>
      <c r="Q142" s="91" t="str">
        <f>IF(H142="","",IF('INFORMATION INPUT'!$B$3="IN",(FIXED(MROUND(AVERAGE('THICKNESS INPUT'!G143:O143),0.05),2)),MROUND(AVERAGE(H142:P142),1)))</f>
        <v/>
      </c>
      <c r="R142" s="93" t="str">
        <f t="shared" si="23"/>
        <v xml:space="preserve"> </v>
      </c>
      <c r="S142" s="93" t="str">
        <f>IF('THICKNESS INPUT'!P143="","",'THICKNESS INPUT'!P143)</f>
        <v/>
      </c>
      <c r="T142" s="93" t="str">
        <f>IF('THICKNESS INPUT'!Q143="","",IF('INFORMATION INPUT'!$B$3="IN",FIXED(MROUND('THICKNESS INPUT'!Q143,0.05),2),ROUND('THICKNESS INPUT'!Q143*25.4,0)))</f>
        <v/>
      </c>
      <c r="U142" s="93" t="str">
        <f t="shared" si="18"/>
        <v/>
      </c>
      <c r="V142" s="97"/>
      <c r="W142" s="98">
        <f>'INFORMATION INPUT'!$B$4-IF(+'INFORMATION INPUT'!$C$3="METRIC",25.4,1)</f>
        <v>7</v>
      </c>
      <c r="X142" s="98">
        <f t="shared" si="19"/>
        <v>0</v>
      </c>
      <c r="Y142" s="98">
        <f>IF(MAXA($AO142)&gt;'INFORMATION INPUT'!$B$4,IF(($AO142&gt;=(3*'THICKNESS REPORT'!$E$27)+'INFORMATION INPUT'!$B$4),1,0),0)</f>
        <v>0</v>
      </c>
      <c r="Z142" s="98">
        <f t="shared" si="20"/>
        <v>0</v>
      </c>
      <c r="AA142" s="98" t="str">
        <f t="shared" si="24"/>
        <v/>
      </c>
      <c r="AB142" s="83"/>
      <c r="AC142" s="83"/>
      <c r="AD142" s="83"/>
      <c r="AE142" s="83"/>
      <c r="AF142" s="98">
        <f t="shared" si="21"/>
        <v>0</v>
      </c>
      <c r="AG142" s="11"/>
      <c r="AH142" s="17">
        <f t="shared" si="22"/>
        <v>0</v>
      </c>
      <c r="AI142" s="17">
        <f t="shared" si="25"/>
        <v>9</v>
      </c>
      <c r="AJ142" s="17"/>
      <c r="AK142" s="17"/>
      <c r="AL142" s="17"/>
      <c r="AM142" s="17"/>
      <c r="AN142" s="17"/>
      <c r="AO142" s="17" t="str">
        <f t="shared" si="26"/>
        <v/>
      </c>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c r="EB142" s="17"/>
      <c r="EC142" s="17"/>
      <c r="ED142" s="17"/>
      <c r="EE142" s="17"/>
      <c r="EF142" s="17"/>
      <c r="EG142" s="17"/>
      <c r="EH142" s="17"/>
      <c r="EI142" s="17"/>
      <c r="EJ142" s="17"/>
      <c r="EK142" s="17"/>
      <c r="EL142" s="17"/>
      <c r="EM142" s="17"/>
      <c r="EN142" s="17"/>
      <c r="EO142" s="17"/>
      <c r="EP142" s="17"/>
      <c r="EQ142" s="17"/>
      <c r="ER142" s="17"/>
      <c r="ES142" s="17"/>
      <c r="ET142" s="17"/>
      <c r="EU142" s="17"/>
      <c r="EV142" s="17"/>
      <c r="EW142" s="17"/>
      <c r="EX142" s="17"/>
      <c r="EY142" s="17"/>
      <c r="EZ142" s="17"/>
      <c r="FA142" s="17"/>
      <c r="FB142" s="17"/>
      <c r="FC142" s="17"/>
      <c r="FD142" s="17"/>
      <c r="FE142" s="17"/>
      <c r="FF142" s="17"/>
    </row>
    <row r="143" spans="1:162" ht="18">
      <c r="A143" s="91" t="str">
        <f>IF('THICKNESS INPUT'!A144="","",'THICKNESS INPUT'!A144)</f>
        <v/>
      </c>
      <c r="B143" s="92" t="str">
        <f>IF('THICKNESS INPUT'!B144="","",'THICKNESS INPUT'!B144)</f>
        <v/>
      </c>
      <c r="C143" s="93" t="str">
        <f>IF($H143="","",IF('INFORMATION INPUT'!$B$3="IN",FIXED('INFORMATION INPUT'!$B$4,2),FIXED('INFORMATION INPUT'!$B$4,0)))</f>
        <v/>
      </c>
      <c r="D143" s="93" t="str">
        <f>IF('THICKNESS INPUT'!C144="","",'THICKNESS INPUT'!C144)</f>
        <v/>
      </c>
      <c r="E143" s="93" t="str">
        <f>IF('THICKNESS INPUT'!D144="","",'THICKNESS INPUT'!D144)</f>
        <v/>
      </c>
      <c r="F143" s="94" t="str">
        <f>IF('THICKNESS INPUT'!E144="","",'THICKNESS INPUT'!E144)</f>
        <v/>
      </c>
      <c r="G143" s="93" t="str">
        <f>IF('THICKNESS INPUT'!F144="","",'THICKNESS INPUT'!F144)</f>
        <v/>
      </c>
      <c r="H143" s="93" t="str">
        <f>IF('THICKNESS INPUT'!G144="","",IF('INFORMATION INPUT'!$B$3="IN",FIXED('THICKNESS INPUT'!G144,2),ROUND('THICKNESS INPUT'!G144*25.4,0)))</f>
        <v/>
      </c>
      <c r="I143" s="93" t="str">
        <f>IF('THICKNESS INPUT'!H144="","",IF('INFORMATION INPUT'!$B$3="IN",FIXED('THICKNESS INPUT'!H144,2),ROUND('THICKNESS INPUT'!H144*25.4,0)))</f>
        <v/>
      </c>
      <c r="J143" s="93" t="str">
        <f>IF('THICKNESS INPUT'!I144="","",IF('INFORMATION INPUT'!$B$3="IN",FIXED('THICKNESS INPUT'!I144,2),ROUND('THICKNESS INPUT'!I144*25.4,0)))</f>
        <v/>
      </c>
      <c r="K143" s="93" t="str">
        <f>IF('THICKNESS INPUT'!J144="","",IF('INFORMATION INPUT'!$B$3="IN",FIXED('THICKNESS INPUT'!J144,2),ROUND('THICKNESS INPUT'!J144*25.4,0)))</f>
        <v/>
      </c>
      <c r="L143" s="93" t="str">
        <f>IF('THICKNESS INPUT'!K144="","",IF('INFORMATION INPUT'!$B$3="IN",FIXED('THICKNESS INPUT'!K144,2),ROUND('THICKNESS INPUT'!K144*25.4,0)))</f>
        <v/>
      </c>
      <c r="M143" s="93" t="str">
        <f>IF('THICKNESS INPUT'!L144="","",IF('INFORMATION INPUT'!$B$3="IN",FIXED('THICKNESS INPUT'!L144,2),ROUND('THICKNESS INPUT'!L144*25.4,0)))</f>
        <v/>
      </c>
      <c r="N143" s="93" t="str">
        <f>IF('THICKNESS INPUT'!M144="","",IF('INFORMATION INPUT'!$B$3="IN",FIXED('THICKNESS INPUT'!M144,2),ROUND('THICKNESS INPUT'!M144*25.4,0)))</f>
        <v/>
      </c>
      <c r="O143" s="93" t="str">
        <f>IF('THICKNESS INPUT'!N144="","",IF('INFORMATION INPUT'!$B$3="IN",FIXED('THICKNESS INPUT'!N144,2),ROUND('THICKNESS INPUT'!N144*25.4,0)))</f>
        <v/>
      </c>
      <c r="P143" s="93" t="str">
        <f>IF('THICKNESS INPUT'!O144="","",IF('INFORMATION INPUT'!$B$3="IN",FIXED('THICKNESS INPUT'!O144,2),ROUND('THICKNESS INPUT'!O144*25.4,0)))</f>
        <v/>
      </c>
      <c r="Q143" s="91" t="str">
        <f>IF(H143="","",IF('INFORMATION INPUT'!$B$3="IN",(FIXED(MROUND(AVERAGE('THICKNESS INPUT'!G144:O144),0.05),2)),MROUND(AVERAGE(H143:P143),1)))</f>
        <v/>
      </c>
      <c r="R143" s="93" t="str">
        <f t="shared" si="23"/>
        <v xml:space="preserve"> </v>
      </c>
      <c r="S143" s="93" t="str">
        <f>IF('THICKNESS INPUT'!P144="","",'THICKNESS INPUT'!P144)</f>
        <v/>
      </c>
      <c r="T143" s="93" t="str">
        <f>IF('THICKNESS INPUT'!Q144="","",IF('INFORMATION INPUT'!$B$3="IN",FIXED(MROUND('THICKNESS INPUT'!Q144,0.05),2),ROUND('THICKNESS INPUT'!Q144*25.4,0)))</f>
        <v/>
      </c>
      <c r="U143" s="93" t="str">
        <f t="shared" si="18"/>
        <v/>
      </c>
      <c r="V143" s="97"/>
      <c r="W143" s="98">
        <f>'INFORMATION INPUT'!$B$4-IF(+'INFORMATION INPUT'!$C$3="METRIC",25.4,1)</f>
        <v>7</v>
      </c>
      <c r="X143" s="98">
        <f t="shared" si="19"/>
        <v>0</v>
      </c>
      <c r="Y143" s="98">
        <f>IF(MAXA($AO143)&gt;'INFORMATION INPUT'!$B$4,IF(($AO143&gt;=(3*'THICKNESS REPORT'!$E$27)+'INFORMATION INPUT'!$B$4),1,0),0)</f>
        <v>0</v>
      </c>
      <c r="Z143" s="98">
        <f t="shared" si="20"/>
        <v>0</v>
      </c>
      <c r="AA143" s="98" t="str">
        <f t="shared" si="24"/>
        <v/>
      </c>
      <c r="AB143" s="83"/>
      <c r="AC143" s="83"/>
      <c r="AD143" s="83"/>
      <c r="AE143" s="83"/>
      <c r="AF143" s="98">
        <f t="shared" si="21"/>
        <v>0</v>
      </c>
      <c r="AG143" s="11"/>
      <c r="AH143" s="17">
        <f t="shared" si="22"/>
        <v>0</v>
      </c>
      <c r="AI143" s="17">
        <f t="shared" si="25"/>
        <v>9</v>
      </c>
      <c r="AJ143" s="17"/>
      <c r="AK143" s="17"/>
      <c r="AL143" s="17"/>
      <c r="AM143" s="17"/>
      <c r="AN143" s="17"/>
      <c r="AO143" s="17" t="str">
        <f t="shared" si="26"/>
        <v/>
      </c>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7"/>
      <c r="ES143" s="17"/>
      <c r="ET143" s="17"/>
      <c r="EU143" s="17"/>
      <c r="EV143" s="17"/>
      <c r="EW143" s="17"/>
      <c r="EX143" s="17"/>
      <c r="EY143" s="17"/>
      <c r="EZ143" s="17"/>
      <c r="FA143" s="17"/>
      <c r="FB143" s="17"/>
      <c r="FC143" s="17"/>
      <c r="FD143" s="17"/>
      <c r="FE143" s="17"/>
      <c r="FF143" s="17"/>
    </row>
    <row r="144" spans="1:162" ht="18">
      <c r="A144" s="91" t="str">
        <f>IF('THICKNESS INPUT'!A145="","",'THICKNESS INPUT'!A145)</f>
        <v/>
      </c>
      <c r="B144" s="92" t="str">
        <f>IF('THICKNESS INPUT'!B145="","",'THICKNESS INPUT'!B145)</f>
        <v/>
      </c>
      <c r="C144" s="93" t="str">
        <f>IF($H144="","",IF('INFORMATION INPUT'!$B$3="IN",FIXED('INFORMATION INPUT'!$B$4,2),FIXED('INFORMATION INPUT'!$B$4,0)))</f>
        <v/>
      </c>
      <c r="D144" s="93" t="str">
        <f>IF('THICKNESS INPUT'!C145="","",'THICKNESS INPUT'!C145)</f>
        <v/>
      </c>
      <c r="E144" s="93" t="str">
        <f>IF('THICKNESS INPUT'!D145="","",'THICKNESS INPUT'!D145)</f>
        <v/>
      </c>
      <c r="F144" s="94" t="str">
        <f>IF('THICKNESS INPUT'!E145="","",'THICKNESS INPUT'!E145)</f>
        <v/>
      </c>
      <c r="G144" s="93" t="str">
        <f>IF('THICKNESS INPUT'!F145="","",'THICKNESS INPUT'!F145)</f>
        <v/>
      </c>
      <c r="H144" s="93" t="str">
        <f>IF('THICKNESS INPUT'!G145="","",IF('INFORMATION INPUT'!$B$3="IN",FIXED('THICKNESS INPUT'!G145,2),ROUND('THICKNESS INPUT'!G145*25.4,0)))</f>
        <v/>
      </c>
      <c r="I144" s="93" t="str">
        <f>IF('THICKNESS INPUT'!H145="","",IF('INFORMATION INPUT'!$B$3="IN",FIXED('THICKNESS INPUT'!H145,2),ROUND('THICKNESS INPUT'!H145*25.4,0)))</f>
        <v/>
      </c>
      <c r="J144" s="93" t="str">
        <f>IF('THICKNESS INPUT'!I145="","",IF('INFORMATION INPUT'!$B$3="IN",FIXED('THICKNESS INPUT'!I145,2),ROUND('THICKNESS INPUT'!I145*25.4,0)))</f>
        <v/>
      </c>
      <c r="K144" s="93" t="str">
        <f>IF('THICKNESS INPUT'!J145="","",IF('INFORMATION INPUT'!$B$3="IN",FIXED('THICKNESS INPUT'!J145,2),ROUND('THICKNESS INPUT'!J145*25.4,0)))</f>
        <v/>
      </c>
      <c r="L144" s="93" t="str">
        <f>IF('THICKNESS INPUT'!K145="","",IF('INFORMATION INPUT'!$B$3="IN",FIXED('THICKNESS INPUT'!K145,2),ROUND('THICKNESS INPUT'!K145*25.4,0)))</f>
        <v/>
      </c>
      <c r="M144" s="93" t="str">
        <f>IF('THICKNESS INPUT'!L145="","",IF('INFORMATION INPUT'!$B$3="IN",FIXED('THICKNESS INPUT'!L145,2),ROUND('THICKNESS INPUT'!L145*25.4,0)))</f>
        <v/>
      </c>
      <c r="N144" s="93" t="str">
        <f>IF('THICKNESS INPUT'!M145="","",IF('INFORMATION INPUT'!$B$3="IN",FIXED('THICKNESS INPUT'!M145,2),ROUND('THICKNESS INPUT'!M145*25.4,0)))</f>
        <v/>
      </c>
      <c r="O144" s="93" t="str">
        <f>IF('THICKNESS INPUT'!N145="","",IF('INFORMATION INPUT'!$B$3="IN",FIXED('THICKNESS INPUT'!N145,2),ROUND('THICKNESS INPUT'!N145*25.4,0)))</f>
        <v/>
      </c>
      <c r="P144" s="93" t="str">
        <f>IF('THICKNESS INPUT'!O145="","",IF('INFORMATION INPUT'!$B$3="IN",FIXED('THICKNESS INPUT'!O145,2),ROUND('THICKNESS INPUT'!O145*25.4,0)))</f>
        <v/>
      </c>
      <c r="Q144" s="91" t="str">
        <f>IF(H144="","",IF('INFORMATION INPUT'!$B$3="IN",(FIXED(MROUND(AVERAGE('THICKNESS INPUT'!G145:O145),0.05),2)),MROUND(AVERAGE(H144:P144),1)))</f>
        <v/>
      </c>
      <c r="R144" s="93" t="str">
        <f t="shared" si="23"/>
        <v xml:space="preserve"> </v>
      </c>
      <c r="S144" s="93" t="str">
        <f>IF('THICKNESS INPUT'!P145="","",'THICKNESS INPUT'!P145)</f>
        <v/>
      </c>
      <c r="T144" s="93" t="str">
        <f>IF('THICKNESS INPUT'!Q145="","",IF('INFORMATION INPUT'!$B$3="IN",FIXED(MROUND('THICKNESS INPUT'!Q145,0.05),2),ROUND('THICKNESS INPUT'!Q145*25.4,0)))</f>
        <v/>
      </c>
      <c r="U144" s="93" t="str">
        <f t="shared" si="18"/>
        <v/>
      </c>
      <c r="V144" s="97"/>
      <c r="W144" s="98">
        <f>'INFORMATION INPUT'!$B$4-IF(+'INFORMATION INPUT'!$C$3="METRIC",25.4,1)</f>
        <v>7</v>
      </c>
      <c r="X144" s="98">
        <f t="shared" si="19"/>
        <v>0</v>
      </c>
      <c r="Y144" s="98">
        <f>IF(MAXA($AO144)&gt;'INFORMATION INPUT'!$B$4,IF(($AO144&gt;=(3*'THICKNESS REPORT'!$E$27)+'INFORMATION INPUT'!$B$4),1,0),0)</f>
        <v>0</v>
      </c>
      <c r="Z144" s="98">
        <f t="shared" si="20"/>
        <v>0</v>
      </c>
      <c r="AA144" s="98" t="str">
        <f t="shared" si="24"/>
        <v/>
      </c>
      <c r="AB144" s="83"/>
      <c r="AC144" s="83"/>
      <c r="AD144" s="83"/>
      <c r="AE144" s="83"/>
      <c r="AF144" s="98">
        <f t="shared" si="21"/>
        <v>0</v>
      </c>
      <c r="AG144" s="11"/>
      <c r="AH144" s="17">
        <f t="shared" si="22"/>
        <v>0</v>
      </c>
      <c r="AI144" s="17">
        <f t="shared" si="25"/>
        <v>9</v>
      </c>
      <c r="AJ144" s="17"/>
      <c r="AK144" s="17"/>
      <c r="AL144" s="17"/>
      <c r="AM144" s="17"/>
      <c r="AN144" s="17"/>
      <c r="AO144" s="17" t="str">
        <f t="shared" si="26"/>
        <v/>
      </c>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c r="EU144" s="17"/>
      <c r="EV144" s="17"/>
      <c r="EW144" s="17"/>
      <c r="EX144" s="17"/>
      <c r="EY144" s="17"/>
      <c r="EZ144" s="17"/>
      <c r="FA144" s="17"/>
      <c r="FB144" s="17"/>
      <c r="FC144" s="17"/>
      <c r="FD144" s="17"/>
      <c r="FE144" s="17"/>
      <c r="FF144" s="17"/>
    </row>
    <row r="145" spans="1:162" ht="18">
      <c r="A145" s="91" t="str">
        <f>IF('THICKNESS INPUT'!A146="","",'THICKNESS INPUT'!A146)</f>
        <v/>
      </c>
      <c r="B145" s="92" t="str">
        <f>IF('THICKNESS INPUT'!B146="","",'THICKNESS INPUT'!B146)</f>
        <v/>
      </c>
      <c r="C145" s="93" t="str">
        <f>IF($H145="","",IF('INFORMATION INPUT'!$B$3="IN",FIXED('INFORMATION INPUT'!$B$4,2),FIXED('INFORMATION INPUT'!$B$4,0)))</f>
        <v/>
      </c>
      <c r="D145" s="93" t="str">
        <f>IF('THICKNESS INPUT'!C146="","",'THICKNESS INPUT'!C146)</f>
        <v/>
      </c>
      <c r="E145" s="93" t="str">
        <f>IF('THICKNESS INPUT'!D146="","",'THICKNESS INPUT'!D146)</f>
        <v/>
      </c>
      <c r="F145" s="94" t="str">
        <f>IF('THICKNESS INPUT'!E146="","",'THICKNESS INPUT'!E146)</f>
        <v/>
      </c>
      <c r="G145" s="93" t="str">
        <f>IF('THICKNESS INPUT'!F146="","",'THICKNESS INPUT'!F146)</f>
        <v/>
      </c>
      <c r="H145" s="93" t="str">
        <f>IF('THICKNESS INPUT'!G146="","",IF('INFORMATION INPUT'!$B$3="IN",FIXED('THICKNESS INPUT'!G146,2),ROUND('THICKNESS INPUT'!G146*25.4,0)))</f>
        <v/>
      </c>
      <c r="I145" s="93" t="str">
        <f>IF('THICKNESS INPUT'!H146="","",IF('INFORMATION INPUT'!$B$3="IN",FIXED('THICKNESS INPUT'!H146,2),ROUND('THICKNESS INPUT'!H146*25.4,0)))</f>
        <v/>
      </c>
      <c r="J145" s="93" t="str">
        <f>IF('THICKNESS INPUT'!I146="","",IF('INFORMATION INPUT'!$B$3="IN",FIXED('THICKNESS INPUT'!I146,2),ROUND('THICKNESS INPUT'!I146*25.4,0)))</f>
        <v/>
      </c>
      <c r="K145" s="93" t="str">
        <f>IF('THICKNESS INPUT'!J146="","",IF('INFORMATION INPUT'!$B$3="IN",FIXED('THICKNESS INPUT'!J146,2),ROUND('THICKNESS INPUT'!J146*25.4,0)))</f>
        <v/>
      </c>
      <c r="L145" s="93" t="str">
        <f>IF('THICKNESS INPUT'!K146="","",IF('INFORMATION INPUT'!$B$3="IN",FIXED('THICKNESS INPUT'!K146,2),ROUND('THICKNESS INPUT'!K146*25.4,0)))</f>
        <v/>
      </c>
      <c r="M145" s="93" t="str">
        <f>IF('THICKNESS INPUT'!L146="","",IF('INFORMATION INPUT'!$B$3="IN",FIXED('THICKNESS INPUT'!L146,2),ROUND('THICKNESS INPUT'!L146*25.4,0)))</f>
        <v/>
      </c>
      <c r="N145" s="93" t="str">
        <f>IF('THICKNESS INPUT'!M146="","",IF('INFORMATION INPUT'!$B$3="IN",FIXED('THICKNESS INPUT'!M146,2),ROUND('THICKNESS INPUT'!M146*25.4,0)))</f>
        <v/>
      </c>
      <c r="O145" s="93" t="str">
        <f>IF('THICKNESS INPUT'!N146="","",IF('INFORMATION INPUT'!$B$3="IN",FIXED('THICKNESS INPUT'!N146,2),ROUND('THICKNESS INPUT'!N146*25.4,0)))</f>
        <v/>
      </c>
      <c r="P145" s="93" t="str">
        <f>IF('THICKNESS INPUT'!O146="","",IF('INFORMATION INPUT'!$B$3="IN",FIXED('THICKNESS INPUT'!O146,2),ROUND('THICKNESS INPUT'!O146*25.4,0)))</f>
        <v/>
      </c>
      <c r="Q145" s="91" t="str">
        <f>IF(H145="","",IF('INFORMATION INPUT'!$B$3="IN",(FIXED(MROUND(AVERAGE('THICKNESS INPUT'!G146:O146),0.05),2)),MROUND(AVERAGE(H145:P145),1)))</f>
        <v/>
      </c>
      <c r="R145" s="93" t="str">
        <f t="shared" si="23"/>
        <v xml:space="preserve"> </v>
      </c>
      <c r="S145" s="93" t="str">
        <f>IF('THICKNESS INPUT'!P146="","",'THICKNESS INPUT'!P146)</f>
        <v/>
      </c>
      <c r="T145" s="93" t="str">
        <f>IF('THICKNESS INPUT'!Q146="","",IF('INFORMATION INPUT'!$B$3="IN",FIXED(MROUND('THICKNESS INPUT'!Q146,0.05),2),ROUND('THICKNESS INPUT'!Q146*25.4,0)))</f>
        <v/>
      </c>
      <c r="U145" s="93" t="str">
        <f t="shared" si="18"/>
        <v/>
      </c>
      <c r="V145" s="97"/>
      <c r="W145" s="98">
        <f>'INFORMATION INPUT'!$B$4-IF(+'INFORMATION INPUT'!$C$3="METRIC",25.4,1)</f>
        <v>7</v>
      </c>
      <c r="X145" s="98">
        <f t="shared" si="19"/>
        <v>0</v>
      </c>
      <c r="Y145" s="98">
        <f>IF(MAXA($AO145)&gt;'INFORMATION INPUT'!$B$4,IF(($AO145&gt;=(3*'THICKNESS REPORT'!$E$27)+'INFORMATION INPUT'!$B$4),1,0),0)</f>
        <v>0</v>
      </c>
      <c r="Z145" s="98">
        <f t="shared" si="20"/>
        <v>0</v>
      </c>
      <c r="AA145" s="98" t="str">
        <f t="shared" si="24"/>
        <v/>
      </c>
      <c r="AB145" s="83"/>
      <c r="AC145" s="83"/>
      <c r="AD145" s="83"/>
      <c r="AE145" s="83"/>
      <c r="AF145" s="98">
        <f t="shared" si="21"/>
        <v>0</v>
      </c>
      <c r="AG145" s="11"/>
      <c r="AH145" s="17">
        <f t="shared" si="22"/>
        <v>0</v>
      </c>
      <c r="AI145" s="17">
        <f t="shared" si="25"/>
        <v>9</v>
      </c>
      <c r="AJ145" s="17"/>
      <c r="AK145" s="17"/>
      <c r="AL145" s="17"/>
      <c r="AM145" s="17"/>
      <c r="AN145" s="17"/>
      <c r="AO145" s="17" t="str">
        <f t="shared" si="26"/>
        <v/>
      </c>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c r="EV145" s="17"/>
      <c r="EW145" s="17"/>
      <c r="EX145" s="17"/>
      <c r="EY145" s="17"/>
      <c r="EZ145" s="17"/>
      <c r="FA145" s="17"/>
      <c r="FB145" s="17"/>
      <c r="FC145" s="17"/>
      <c r="FD145" s="17"/>
      <c r="FE145" s="17"/>
      <c r="FF145" s="17"/>
    </row>
    <row r="146" spans="1:162" ht="18">
      <c r="A146" s="91" t="str">
        <f>IF('THICKNESS INPUT'!A147="","",'THICKNESS INPUT'!A147)</f>
        <v/>
      </c>
      <c r="B146" s="92" t="str">
        <f>IF('THICKNESS INPUT'!B147="","",'THICKNESS INPUT'!B147)</f>
        <v/>
      </c>
      <c r="C146" s="93" t="str">
        <f>IF($H146="","",IF('INFORMATION INPUT'!$B$3="IN",FIXED('INFORMATION INPUT'!$B$4,2),FIXED('INFORMATION INPUT'!$B$4,0)))</f>
        <v/>
      </c>
      <c r="D146" s="93" t="str">
        <f>IF('THICKNESS INPUT'!C147="","",'THICKNESS INPUT'!C147)</f>
        <v/>
      </c>
      <c r="E146" s="93" t="str">
        <f>IF('THICKNESS INPUT'!D147="","",'THICKNESS INPUT'!D147)</f>
        <v/>
      </c>
      <c r="F146" s="94" t="str">
        <f>IF('THICKNESS INPUT'!E147="","",'THICKNESS INPUT'!E147)</f>
        <v/>
      </c>
      <c r="G146" s="93" t="str">
        <f>IF('THICKNESS INPUT'!F147="","",'THICKNESS INPUT'!F147)</f>
        <v/>
      </c>
      <c r="H146" s="93" t="str">
        <f>IF('THICKNESS INPUT'!G147="","",IF('INFORMATION INPUT'!$B$3="IN",FIXED('THICKNESS INPUT'!G147,2),ROUND('THICKNESS INPUT'!G147*25.4,0)))</f>
        <v/>
      </c>
      <c r="I146" s="93" t="str">
        <f>IF('THICKNESS INPUT'!H147="","",IF('INFORMATION INPUT'!$B$3="IN",FIXED('THICKNESS INPUT'!H147,2),ROUND('THICKNESS INPUT'!H147*25.4,0)))</f>
        <v/>
      </c>
      <c r="J146" s="93" t="str">
        <f>IF('THICKNESS INPUT'!I147="","",IF('INFORMATION INPUT'!$B$3="IN",FIXED('THICKNESS INPUT'!I147,2),ROUND('THICKNESS INPUT'!I147*25.4,0)))</f>
        <v/>
      </c>
      <c r="K146" s="93" t="str">
        <f>IF('THICKNESS INPUT'!J147="","",IF('INFORMATION INPUT'!$B$3="IN",FIXED('THICKNESS INPUT'!J147,2),ROUND('THICKNESS INPUT'!J147*25.4,0)))</f>
        <v/>
      </c>
      <c r="L146" s="93" t="str">
        <f>IF('THICKNESS INPUT'!K147="","",IF('INFORMATION INPUT'!$B$3="IN",FIXED('THICKNESS INPUT'!K147,2),ROUND('THICKNESS INPUT'!K147*25.4,0)))</f>
        <v/>
      </c>
      <c r="M146" s="93" t="str">
        <f>IF('THICKNESS INPUT'!L147="","",IF('INFORMATION INPUT'!$B$3="IN",FIXED('THICKNESS INPUT'!L147,2),ROUND('THICKNESS INPUT'!L147*25.4,0)))</f>
        <v/>
      </c>
      <c r="N146" s="93" t="str">
        <f>IF('THICKNESS INPUT'!M147="","",IF('INFORMATION INPUT'!$B$3="IN",FIXED('THICKNESS INPUT'!M147,2),ROUND('THICKNESS INPUT'!M147*25.4,0)))</f>
        <v/>
      </c>
      <c r="O146" s="93" t="str">
        <f>IF('THICKNESS INPUT'!N147="","",IF('INFORMATION INPUT'!$B$3="IN",FIXED('THICKNESS INPUT'!N147,2),ROUND('THICKNESS INPUT'!N147*25.4,0)))</f>
        <v/>
      </c>
      <c r="P146" s="93" t="str">
        <f>IF('THICKNESS INPUT'!O147="","",IF('INFORMATION INPUT'!$B$3="IN",FIXED('THICKNESS INPUT'!O147,2),ROUND('THICKNESS INPUT'!O147*25.4,0)))</f>
        <v/>
      </c>
      <c r="Q146" s="91" t="str">
        <f>IF(H146="","",IF('INFORMATION INPUT'!$B$3="IN",(FIXED(MROUND(AVERAGE('THICKNESS INPUT'!G147:O147),0.05),2)),MROUND(AVERAGE(H146:P146),1)))</f>
        <v/>
      </c>
      <c r="R146" s="93" t="str">
        <f t="shared" si="23"/>
        <v xml:space="preserve"> </v>
      </c>
      <c r="S146" s="93" t="str">
        <f>IF('THICKNESS INPUT'!P147="","",'THICKNESS INPUT'!P147)</f>
        <v/>
      </c>
      <c r="T146" s="93" t="str">
        <f>IF('THICKNESS INPUT'!Q147="","",IF('INFORMATION INPUT'!$B$3="IN",FIXED(MROUND('THICKNESS INPUT'!Q147,0.05),2),ROUND('THICKNESS INPUT'!Q147*25.4,0)))</f>
        <v/>
      </c>
      <c r="U146" s="93" t="str">
        <f t="shared" si="18"/>
        <v/>
      </c>
      <c r="V146" s="97"/>
      <c r="W146" s="98">
        <f>'INFORMATION INPUT'!$B$4-IF(+'INFORMATION INPUT'!$C$3="METRIC",25.4,1)</f>
        <v>7</v>
      </c>
      <c r="X146" s="98">
        <f t="shared" si="19"/>
        <v>0</v>
      </c>
      <c r="Y146" s="98">
        <f>IF(MAXA($AO146)&gt;'INFORMATION INPUT'!$B$4,IF(($AO146&gt;=(3*'THICKNESS REPORT'!$E$27)+'INFORMATION INPUT'!$B$4),1,0),0)</f>
        <v>0</v>
      </c>
      <c r="Z146" s="98">
        <f t="shared" si="20"/>
        <v>0</v>
      </c>
      <c r="AA146" s="98" t="str">
        <f t="shared" si="24"/>
        <v/>
      </c>
      <c r="AB146" s="83"/>
      <c r="AC146" s="83"/>
      <c r="AD146" s="83"/>
      <c r="AE146" s="83"/>
      <c r="AF146" s="98">
        <f t="shared" si="21"/>
        <v>0</v>
      </c>
      <c r="AG146" s="11"/>
      <c r="AH146" s="17">
        <f t="shared" si="22"/>
        <v>0</v>
      </c>
      <c r="AI146" s="17">
        <f t="shared" si="25"/>
        <v>9</v>
      </c>
      <c r="AJ146" s="17"/>
      <c r="AK146" s="17"/>
      <c r="AL146" s="17"/>
      <c r="AM146" s="17"/>
      <c r="AN146" s="17"/>
      <c r="AO146" s="17" t="str">
        <f t="shared" si="26"/>
        <v/>
      </c>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row>
    <row r="147" spans="1:162" ht="18">
      <c r="A147" s="91" t="str">
        <f>IF('THICKNESS INPUT'!A148="","",'THICKNESS INPUT'!A148)</f>
        <v/>
      </c>
      <c r="B147" s="92" t="str">
        <f>IF('THICKNESS INPUT'!B148="","",'THICKNESS INPUT'!B148)</f>
        <v/>
      </c>
      <c r="C147" s="93" t="str">
        <f>IF($H147="","",IF('INFORMATION INPUT'!$B$3="IN",FIXED('INFORMATION INPUT'!$B$4,2),FIXED('INFORMATION INPUT'!$B$4,0)))</f>
        <v/>
      </c>
      <c r="D147" s="93" t="str">
        <f>IF('THICKNESS INPUT'!C148="","",'THICKNESS INPUT'!C148)</f>
        <v/>
      </c>
      <c r="E147" s="93" t="str">
        <f>IF('THICKNESS INPUT'!D148="","",'THICKNESS INPUT'!D148)</f>
        <v/>
      </c>
      <c r="F147" s="94" t="str">
        <f>IF('THICKNESS INPUT'!E148="","",'THICKNESS INPUT'!E148)</f>
        <v/>
      </c>
      <c r="G147" s="93" t="str">
        <f>IF('THICKNESS INPUT'!F148="","",'THICKNESS INPUT'!F148)</f>
        <v/>
      </c>
      <c r="H147" s="93" t="str">
        <f>IF('THICKNESS INPUT'!G148="","",IF('INFORMATION INPUT'!$B$3="IN",FIXED('THICKNESS INPUT'!G148,2),ROUND('THICKNESS INPUT'!G148*25.4,0)))</f>
        <v/>
      </c>
      <c r="I147" s="93" t="str">
        <f>IF('THICKNESS INPUT'!H148="","",IF('INFORMATION INPUT'!$B$3="IN",FIXED('THICKNESS INPUT'!H148,2),ROUND('THICKNESS INPUT'!H148*25.4,0)))</f>
        <v/>
      </c>
      <c r="J147" s="93" t="str">
        <f>IF('THICKNESS INPUT'!I148="","",IF('INFORMATION INPUT'!$B$3="IN",FIXED('THICKNESS INPUT'!I148,2),ROUND('THICKNESS INPUT'!I148*25.4,0)))</f>
        <v/>
      </c>
      <c r="K147" s="93" t="str">
        <f>IF('THICKNESS INPUT'!J148="","",IF('INFORMATION INPUT'!$B$3="IN",FIXED('THICKNESS INPUT'!J148,2),ROUND('THICKNESS INPUT'!J148*25.4,0)))</f>
        <v/>
      </c>
      <c r="L147" s="93" t="str">
        <f>IF('THICKNESS INPUT'!K148="","",IF('INFORMATION INPUT'!$B$3="IN",FIXED('THICKNESS INPUT'!K148,2),ROUND('THICKNESS INPUT'!K148*25.4,0)))</f>
        <v/>
      </c>
      <c r="M147" s="93" t="str">
        <f>IF('THICKNESS INPUT'!L148="","",IF('INFORMATION INPUT'!$B$3="IN",FIXED('THICKNESS INPUT'!L148,2),ROUND('THICKNESS INPUT'!L148*25.4,0)))</f>
        <v/>
      </c>
      <c r="N147" s="93" t="str">
        <f>IF('THICKNESS INPUT'!M148="","",IF('INFORMATION INPUT'!$B$3="IN",FIXED('THICKNESS INPUT'!M148,2),ROUND('THICKNESS INPUT'!M148*25.4,0)))</f>
        <v/>
      </c>
      <c r="O147" s="93" t="str">
        <f>IF('THICKNESS INPUT'!N148="","",IF('INFORMATION INPUT'!$B$3="IN",FIXED('THICKNESS INPUT'!N148,2),ROUND('THICKNESS INPUT'!N148*25.4,0)))</f>
        <v/>
      </c>
      <c r="P147" s="93" t="str">
        <f>IF('THICKNESS INPUT'!O148="","",IF('INFORMATION INPUT'!$B$3="IN",FIXED('THICKNESS INPUT'!O148,2),ROUND('THICKNESS INPUT'!O148*25.4,0)))</f>
        <v/>
      </c>
      <c r="Q147" s="91" t="str">
        <f>IF(H147="","",IF('INFORMATION INPUT'!$B$3="IN",(FIXED(MROUND(AVERAGE('THICKNESS INPUT'!G148:O148),0.05),2)),MROUND(AVERAGE(H147:P147),1)))</f>
        <v/>
      </c>
      <c r="R147" s="93" t="str">
        <f t="shared" si="23"/>
        <v xml:space="preserve"> </v>
      </c>
      <c r="S147" s="93" t="str">
        <f>IF('THICKNESS INPUT'!P148="","",'THICKNESS INPUT'!P148)</f>
        <v/>
      </c>
      <c r="T147" s="93" t="str">
        <f>IF('THICKNESS INPUT'!Q148="","",IF('INFORMATION INPUT'!$B$3="IN",FIXED(MROUND('THICKNESS INPUT'!Q148,0.05),2),ROUND('THICKNESS INPUT'!Q148*25.4,0)))</f>
        <v/>
      </c>
      <c r="U147" s="93" t="str">
        <f t="shared" si="18"/>
        <v/>
      </c>
      <c r="V147" s="97"/>
      <c r="W147" s="98">
        <f>'INFORMATION INPUT'!$B$4-IF(+'INFORMATION INPUT'!$C$3="METRIC",25.4,1)</f>
        <v>7</v>
      </c>
      <c r="X147" s="98">
        <f t="shared" si="19"/>
        <v>0</v>
      </c>
      <c r="Y147" s="98">
        <f>IF(MAXA($AO147)&gt;'INFORMATION INPUT'!$B$4,IF(($AO147&gt;=(3*'THICKNESS REPORT'!$E$27)+'INFORMATION INPUT'!$B$4),1,0),0)</f>
        <v>0</v>
      </c>
      <c r="Z147" s="98">
        <f t="shared" si="20"/>
        <v>0</v>
      </c>
      <c r="AA147" s="98" t="str">
        <f t="shared" si="24"/>
        <v/>
      </c>
      <c r="AB147" s="83"/>
      <c r="AC147" s="83"/>
      <c r="AD147" s="83"/>
      <c r="AE147" s="83"/>
      <c r="AF147" s="98">
        <f t="shared" si="21"/>
        <v>0</v>
      </c>
      <c r="AG147" s="11"/>
      <c r="AH147" s="17">
        <f t="shared" si="22"/>
        <v>0</v>
      </c>
      <c r="AI147" s="17">
        <f t="shared" si="25"/>
        <v>9</v>
      </c>
      <c r="AJ147" s="17"/>
      <c r="AK147" s="17"/>
      <c r="AL147" s="17"/>
      <c r="AM147" s="17"/>
      <c r="AN147" s="17"/>
      <c r="AO147" s="17" t="str">
        <f t="shared" si="26"/>
        <v/>
      </c>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17"/>
      <c r="EA147" s="17"/>
      <c r="EB147" s="17"/>
      <c r="EC147" s="17"/>
      <c r="ED147" s="17"/>
      <c r="EE147" s="17"/>
      <c r="EF147" s="17"/>
      <c r="EG147" s="17"/>
      <c r="EH147" s="17"/>
      <c r="EI147" s="17"/>
      <c r="EJ147" s="17"/>
      <c r="EK147" s="17"/>
      <c r="EL147" s="17"/>
      <c r="EM147" s="17"/>
      <c r="EN147" s="17"/>
      <c r="EO147" s="17"/>
      <c r="EP147" s="17"/>
      <c r="EQ147" s="17"/>
      <c r="ER147" s="17"/>
      <c r="ES147" s="17"/>
      <c r="ET147" s="17"/>
      <c r="EU147" s="17"/>
      <c r="EV147" s="17"/>
      <c r="EW147" s="17"/>
      <c r="EX147" s="17"/>
      <c r="EY147" s="17"/>
      <c r="EZ147" s="17"/>
      <c r="FA147" s="17"/>
      <c r="FB147" s="17"/>
      <c r="FC147" s="17"/>
      <c r="FD147" s="17"/>
      <c r="FE147" s="17"/>
      <c r="FF147" s="17"/>
    </row>
    <row r="148" spans="1:162" ht="18">
      <c r="A148" s="91" t="str">
        <f>IF('THICKNESS INPUT'!A149="","",'THICKNESS INPUT'!A149)</f>
        <v/>
      </c>
      <c r="B148" s="92" t="str">
        <f>IF('THICKNESS INPUT'!B149="","",'THICKNESS INPUT'!B149)</f>
        <v/>
      </c>
      <c r="C148" s="93" t="str">
        <f>IF($H148="","",IF('INFORMATION INPUT'!$B$3="IN",FIXED('INFORMATION INPUT'!$B$4,2),FIXED('INFORMATION INPUT'!$B$4,0)))</f>
        <v/>
      </c>
      <c r="D148" s="93" t="str">
        <f>IF('THICKNESS INPUT'!C149="","",'THICKNESS INPUT'!C149)</f>
        <v/>
      </c>
      <c r="E148" s="93" t="str">
        <f>IF('THICKNESS INPUT'!D149="","",'THICKNESS INPUT'!D149)</f>
        <v/>
      </c>
      <c r="F148" s="94" t="str">
        <f>IF('THICKNESS INPUT'!E149="","",'THICKNESS INPUT'!E149)</f>
        <v/>
      </c>
      <c r="G148" s="93" t="str">
        <f>IF('THICKNESS INPUT'!F149="","",'THICKNESS INPUT'!F149)</f>
        <v/>
      </c>
      <c r="H148" s="93" t="str">
        <f>IF('THICKNESS INPUT'!G149="","",IF('INFORMATION INPUT'!$B$3="IN",FIXED('THICKNESS INPUT'!G149,2),ROUND('THICKNESS INPUT'!G149*25.4,0)))</f>
        <v/>
      </c>
      <c r="I148" s="93" t="str">
        <f>IF('THICKNESS INPUT'!H149="","",IF('INFORMATION INPUT'!$B$3="IN",FIXED('THICKNESS INPUT'!H149,2),ROUND('THICKNESS INPUT'!H149*25.4,0)))</f>
        <v/>
      </c>
      <c r="J148" s="93" t="str">
        <f>IF('THICKNESS INPUT'!I149="","",IF('INFORMATION INPUT'!$B$3="IN",FIXED('THICKNESS INPUT'!I149,2),ROUND('THICKNESS INPUT'!I149*25.4,0)))</f>
        <v/>
      </c>
      <c r="K148" s="93" t="str">
        <f>IF('THICKNESS INPUT'!J149="","",IF('INFORMATION INPUT'!$B$3="IN",FIXED('THICKNESS INPUT'!J149,2),ROUND('THICKNESS INPUT'!J149*25.4,0)))</f>
        <v/>
      </c>
      <c r="L148" s="93" t="str">
        <f>IF('THICKNESS INPUT'!K149="","",IF('INFORMATION INPUT'!$B$3="IN",FIXED('THICKNESS INPUT'!K149,2),ROUND('THICKNESS INPUT'!K149*25.4,0)))</f>
        <v/>
      </c>
      <c r="M148" s="93" t="str">
        <f>IF('THICKNESS INPUT'!L149="","",IF('INFORMATION INPUT'!$B$3="IN",FIXED('THICKNESS INPUT'!L149,2),ROUND('THICKNESS INPUT'!L149*25.4,0)))</f>
        <v/>
      </c>
      <c r="N148" s="93" t="str">
        <f>IF('THICKNESS INPUT'!M149="","",IF('INFORMATION INPUT'!$B$3="IN",FIXED('THICKNESS INPUT'!M149,2),ROUND('THICKNESS INPUT'!M149*25.4,0)))</f>
        <v/>
      </c>
      <c r="O148" s="93" t="str">
        <f>IF('THICKNESS INPUT'!N149="","",IF('INFORMATION INPUT'!$B$3="IN",FIXED('THICKNESS INPUT'!N149,2),ROUND('THICKNESS INPUT'!N149*25.4,0)))</f>
        <v/>
      </c>
      <c r="P148" s="93" t="str">
        <f>IF('THICKNESS INPUT'!O149="","",IF('INFORMATION INPUT'!$B$3="IN",FIXED('THICKNESS INPUT'!O149,2),ROUND('THICKNESS INPUT'!O149*25.4,0)))</f>
        <v/>
      </c>
      <c r="Q148" s="91" t="str">
        <f>IF(H148="","",IF('INFORMATION INPUT'!$B$3="IN",(FIXED(MROUND(AVERAGE('THICKNESS INPUT'!G149:O149),0.05),2)),MROUND(AVERAGE(H148:P148),1)))</f>
        <v/>
      </c>
      <c r="R148" s="93" t="str">
        <f t="shared" si="23"/>
        <v xml:space="preserve"> </v>
      </c>
      <c r="S148" s="93" t="str">
        <f>IF('THICKNESS INPUT'!P149="","",'THICKNESS INPUT'!P149)</f>
        <v/>
      </c>
      <c r="T148" s="93" t="str">
        <f>IF('THICKNESS INPUT'!Q149="","",IF('INFORMATION INPUT'!$B$3="IN",FIXED(MROUND('THICKNESS INPUT'!Q149,0.05),2),ROUND('THICKNESS INPUT'!Q149*25.4,0)))</f>
        <v/>
      </c>
      <c r="U148" s="93" t="str">
        <f t="shared" si="18"/>
        <v/>
      </c>
      <c r="V148" s="97"/>
      <c r="W148" s="98">
        <f>'INFORMATION INPUT'!$B$4-IF(+'INFORMATION INPUT'!$C$3="METRIC",25.4,1)</f>
        <v>7</v>
      </c>
      <c r="X148" s="98">
        <f t="shared" si="19"/>
        <v>0</v>
      </c>
      <c r="Y148" s="98">
        <f>IF(MAXA($AO148)&gt;'INFORMATION INPUT'!$B$4,IF(($AO148&gt;=(3*'THICKNESS REPORT'!$E$27)+'INFORMATION INPUT'!$B$4),1,0),0)</f>
        <v>0</v>
      </c>
      <c r="Z148" s="98">
        <f t="shared" si="20"/>
        <v>0</v>
      </c>
      <c r="AA148" s="98" t="str">
        <f t="shared" si="24"/>
        <v/>
      </c>
      <c r="AB148" s="83"/>
      <c r="AC148" s="83"/>
      <c r="AD148" s="83"/>
      <c r="AE148" s="83"/>
      <c r="AF148" s="98">
        <f t="shared" si="21"/>
        <v>0</v>
      </c>
      <c r="AG148" s="11"/>
      <c r="AH148" s="17">
        <f t="shared" si="22"/>
        <v>0</v>
      </c>
      <c r="AI148" s="17">
        <f t="shared" si="25"/>
        <v>9</v>
      </c>
      <c r="AJ148" s="17"/>
      <c r="AK148" s="17"/>
      <c r="AL148" s="17"/>
      <c r="AM148" s="17"/>
      <c r="AN148" s="17"/>
      <c r="AO148" s="17" t="str">
        <f t="shared" si="26"/>
        <v/>
      </c>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c r="EU148" s="17"/>
      <c r="EV148" s="17"/>
      <c r="EW148" s="17"/>
      <c r="EX148" s="17"/>
      <c r="EY148" s="17"/>
      <c r="EZ148" s="17"/>
      <c r="FA148" s="17"/>
      <c r="FB148" s="17"/>
      <c r="FC148" s="17"/>
      <c r="FD148" s="17"/>
      <c r="FE148" s="17"/>
      <c r="FF148" s="17"/>
    </row>
    <row r="149" spans="1:162" ht="18">
      <c r="A149" s="91" t="str">
        <f>IF('THICKNESS INPUT'!A150="","",'THICKNESS INPUT'!A150)</f>
        <v/>
      </c>
      <c r="B149" s="92" t="str">
        <f>IF('THICKNESS INPUT'!B150="","",'THICKNESS INPUT'!B150)</f>
        <v/>
      </c>
      <c r="C149" s="93" t="str">
        <f>IF($H149="","",IF('INFORMATION INPUT'!$B$3="IN",FIXED('INFORMATION INPUT'!$B$4,2),FIXED('INFORMATION INPUT'!$B$4,0)))</f>
        <v/>
      </c>
      <c r="D149" s="93" t="str">
        <f>IF('THICKNESS INPUT'!C150="","",'THICKNESS INPUT'!C150)</f>
        <v/>
      </c>
      <c r="E149" s="93" t="str">
        <f>IF('THICKNESS INPUT'!D150="","",'THICKNESS INPUT'!D150)</f>
        <v/>
      </c>
      <c r="F149" s="94" t="str">
        <f>IF('THICKNESS INPUT'!E150="","",'THICKNESS INPUT'!E150)</f>
        <v/>
      </c>
      <c r="G149" s="93" t="str">
        <f>IF('THICKNESS INPUT'!F150="","",'THICKNESS INPUT'!F150)</f>
        <v/>
      </c>
      <c r="H149" s="93" t="str">
        <f>IF('THICKNESS INPUT'!G150="","",IF('INFORMATION INPUT'!$B$3="IN",FIXED('THICKNESS INPUT'!G150,2),ROUND('THICKNESS INPUT'!G150*25.4,0)))</f>
        <v/>
      </c>
      <c r="I149" s="93" t="str">
        <f>IF('THICKNESS INPUT'!H150="","",IF('INFORMATION INPUT'!$B$3="IN",FIXED('THICKNESS INPUT'!H150,2),ROUND('THICKNESS INPUT'!H150*25.4,0)))</f>
        <v/>
      </c>
      <c r="J149" s="93" t="str">
        <f>IF('THICKNESS INPUT'!I150="","",IF('INFORMATION INPUT'!$B$3="IN",FIXED('THICKNESS INPUT'!I150,2),ROUND('THICKNESS INPUT'!I150*25.4,0)))</f>
        <v/>
      </c>
      <c r="K149" s="93" t="str">
        <f>IF('THICKNESS INPUT'!J150="","",IF('INFORMATION INPUT'!$B$3="IN",FIXED('THICKNESS INPUT'!J150,2),ROUND('THICKNESS INPUT'!J150*25.4,0)))</f>
        <v/>
      </c>
      <c r="L149" s="93" t="str">
        <f>IF('THICKNESS INPUT'!K150="","",IF('INFORMATION INPUT'!$B$3="IN",FIXED('THICKNESS INPUT'!K150,2),ROUND('THICKNESS INPUT'!K150*25.4,0)))</f>
        <v/>
      </c>
      <c r="M149" s="93" t="str">
        <f>IF('THICKNESS INPUT'!L150="","",IF('INFORMATION INPUT'!$B$3="IN",FIXED('THICKNESS INPUT'!L150,2),ROUND('THICKNESS INPUT'!L150*25.4,0)))</f>
        <v/>
      </c>
      <c r="N149" s="93" t="str">
        <f>IF('THICKNESS INPUT'!M150="","",IF('INFORMATION INPUT'!$B$3="IN",FIXED('THICKNESS INPUT'!M150,2),ROUND('THICKNESS INPUT'!M150*25.4,0)))</f>
        <v/>
      </c>
      <c r="O149" s="93" t="str">
        <f>IF('THICKNESS INPUT'!N150="","",IF('INFORMATION INPUT'!$B$3="IN",FIXED('THICKNESS INPUT'!N150,2),ROUND('THICKNESS INPUT'!N150*25.4,0)))</f>
        <v/>
      </c>
      <c r="P149" s="93" t="str">
        <f>IF('THICKNESS INPUT'!O150="","",IF('INFORMATION INPUT'!$B$3="IN",FIXED('THICKNESS INPUT'!O150,2),ROUND('THICKNESS INPUT'!O150*25.4,0)))</f>
        <v/>
      </c>
      <c r="Q149" s="91" t="str">
        <f>IF(H149="","",IF('INFORMATION INPUT'!$B$3="IN",(FIXED(MROUND(AVERAGE('THICKNESS INPUT'!G150:O150),0.05),2)),MROUND(AVERAGE(H149:P149),1)))</f>
        <v/>
      </c>
      <c r="R149" s="93" t="str">
        <f t="shared" si="23"/>
        <v xml:space="preserve"> </v>
      </c>
      <c r="S149" s="93" t="str">
        <f>IF('THICKNESS INPUT'!P150="","",'THICKNESS INPUT'!P150)</f>
        <v/>
      </c>
      <c r="T149" s="93" t="str">
        <f>IF('THICKNESS INPUT'!Q150="","",IF('INFORMATION INPUT'!$B$3="IN",FIXED(MROUND('THICKNESS INPUT'!Q150,0.05),2),ROUND('THICKNESS INPUT'!Q150*25.4,0)))</f>
        <v/>
      </c>
      <c r="U149" s="93" t="str">
        <f t="shared" si="18"/>
        <v/>
      </c>
      <c r="V149" s="97"/>
      <c r="W149" s="98">
        <f>'INFORMATION INPUT'!$B$4-IF(+'INFORMATION INPUT'!$C$3="METRIC",25.4,1)</f>
        <v>7</v>
      </c>
      <c r="X149" s="98">
        <f t="shared" si="19"/>
        <v>0</v>
      </c>
      <c r="Y149" s="98">
        <f>IF(MAXA($AO149)&gt;'INFORMATION INPUT'!$B$4,IF(($AO149&gt;=(3*'THICKNESS REPORT'!$E$27)+'INFORMATION INPUT'!$B$4),1,0),0)</f>
        <v>0</v>
      </c>
      <c r="Z149" s="98">
        <f t="shared" si="20"/>
        <v>0</v>
      </c>
      <c r="AA149" s="98" t="str">
        <f t="shared" si="24"/>
        <v/>
      </c>
      <c r="AB149" s="83"/>
      <c r="AC149" s="83"/>
      <c r="AD149" s="83"/>
      <c r="AE149" s="83"/>
      <c r="AF149" s="98">
        <f t="shared" si="21"/>
        <v>0</v>
      </c>
      <c r="AG149" s="11"/>
      <c r="AH149" s="17">
        <f t="shared" si="22"/>
        <v>0</v>
      </c>
      <c r="AI149" s="17">
        <f t="shared" si="25"/>
        <v>9</v>
      </c>
      <c r="AJ149" s="17"/>
      <c r="AK149" s="17"/>
      <c r="AL149" s="17"/>
      <c r="AM149" s="17"/>
      <c r="AN149" s="17"/>
      <c r="AO149" s="17" t="str">
        <f t="shared" si="26"/>
        <v/>
      </c>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c r="ED149" s="17"/>
      <c r="EE149" s="17"/>
      <c r="EF149" s="17"/>
      <c r="EG149" s="17"/>
      <c r="EH149" s="17"/>
      <c r="EI149" s="17"/>
      <c r="EJ149" s="17"/>
      <c r="EK149" s="17"/>
      <c r="EL149" s="17"/>
      <c r="EM149" s="17"/>
      <c r="EN149" s="17"/>
      <c r="EO149" s="17"/>
      <c r="EP149" s="17"/>
      <c r="EQ149" s="17"/>
      <c r="ER149" s="17"/>
      <c r="ES149" s="17"/>
      <c r="ET149" s="17"/>
      <c r="EU149" s="17"/>
      <c r="EV149" s="17"/>
      <c r="EW149" s="17"/>
      <c r="EX149" s="17"/>
      <c r="EY149" s="17"/>
      <c r="EZ149" s="17"/>
      <c r="FA149" s="17"/>
      <c r="FB149" s="17"/>
      <c r="FC149" s="17"/>
      <c r="FD149" s="17"/>
      <c r="FE149" s="17"/>
      <c r="FF149" s="17"/>
    </row>
    <row r="150" spans="1:162" ht="18">
      <c r="A150" s="91" t="str">
        <f>IF('THICKNESS INPUT'!A151="","",'THICKNESS INPUT'!A151)</f>
        <v/>
      </c>
      <c r="B150" s="92" t="str">
        <f>IF('THICKNESS INPUT'!B151="","",'THICKNESS INPUT'!B151)</f>
        <v/>
      </c>
      <c r="C150" s="93" t="str">
        <f>IF($H150="","",IF('INFORMATION INPUT'!$B$3="IN",FIXED('INFORMATION INPUT'!$B$4,2),FIXED('INFORMATION INPUT'!$B$4,0)))</f>
        <v/>
      </c>
      <c r="D150" s="93" t="str">
        <f>IF('THICKNESS INPUT'!C151="","",'THICKNESS INPUT'!C151)</f>
        <v/>
      </c>
      <c r="E150" s="93" t="str">
        <f>IF('THICKNESS INPUT'!D151="","",'THICKNESS INPUT'!D151)</f>
        <v/>
      </c>
      <c r="F150" s="94" t="str">
        <f>IF('THICKNESS INPUT'!E151="","",'THICKNESS INPUT'!E151)</f>
        <v/>
      </c>
      <c r="G150" s="93" t="str">
        <f>IF('THICKNESS INPUT'!F151="","",'THICKNESS INPUT'!F151)</f>
        <v/>
      </c>
      <c r="H150" s="93" t="str">
        <f>IF('THICKNESS INPUT'!G151="","",IF('INFORMATION INPUT'!$B$3="IN",FIXED('THICKNESS INPUT'!G151,2),ROUND('THICKNESS INPUT'!G151*25.4,0)))</f>
        <v/>
      </c>
      <c r="I150" s="93" t="str">
        <f>IF('THICKNESS INPUT'!H151="","",IF('INFORMATION INPUT'!$B$3="IN",FIXED('THICKNESS INPUT'!H151,2),ROUND('THICKNESS INPUT'!H151*25.4,0)))</f>
        <v/>
      </c>
      <c r="J150" s="93" t="str">
        <f>IF('THICKNESS INPUT'!I151="","",IF('INFORMATION INPUT'!$B$3="IN",FIXED('THICKNESS INPUT'!I151,2),ROUND('THICKNESS INPUT'!I151*25.4,0)))</f>
        <v/>
      </c>
      <c r="K150" s="93" t="str">
        <f>IF('THICKNESS INPUT'!J151="","",IF('INFORMATION INPUT'!$B$3="IN",FIXED('THICKNESS INPUT'!J151,2),ROUND('THICKNESS INPUT'!J151*25.4,0)))</f>
        <v/>
      </c>
      <c r="L150" s="93" t="str">
        <f>IF('THICKNESS INPUT'!K151="","",IF('INFORMATION INPUT'!$B$3="IN",FIXED('THICKNESS INPUT'!K151,2),ROUND('THICKNESS INPUT'!K151*25.4,0)))</f>
        <v/>
      </c>
      <c r="M150" s="93" t="str">
        <f>IF('THICKNESS INPUT'!L151="","",IF('INFORMATION INPUT'!$B$3="IN",FIXED('THICKNESS INPUT'!L151,2),ROUND('THICKNESS INPUT'!L151*25.4,0)))</f>
        <v/>
      </c>
      <c r="N150" s="93" t="str">
        <f>IF('THICKNESS INPUT'!M151="","",IF('INFORMATION INPUT'!$B$3="IN",FIXED('THICKNESS INPUT'!M151,2),ROUND('THICKNESS INPUT'!M151*25.4,0)))</f>
        <v/>
      </c>
      <c r="O150" s="93" t="str">
        <f>IF('THICKNESS INPUT'!N151="","",IF('INFORMATION INPUT'!$B$3="IN",FIXED('THICKNESS INPUT'!N151,2),ROUND('THICKNESS INPUT'!N151*25.4,0)))</f>
        <v/>
      </c>
      <c r="P150" s="93" t="str">
        <f>IF('THICKNESS INPUT'!O151="","",IF('INFORMATION INPUT'!$B$3="IN",FIXED('THICKNESS INPUT'!O151,2),ROUND('THICKNESS INPUT'!O151*25.4,0)))</f>
        <v/>
      </c>
      <c r="Q150" s="91" t="str">
        <f>IF(H150="","",IF('INFORMATION INPUT'!$B$3="IN",(FIXED(MROUND(AVERAGE('THICKNESS INPUT'!G151:O151),0.05),2)),MROUND(AVERAGE(H150:P150),1)))</f>
        <v/>
      </c>
      <c r="R150" s="93" t="str">
        <f t="shared" si="23"/>
        <v xml:space="preserve"> </v>
      </c>
      <c r="S150" s="93" t="str">
        <f>IF('THICKNESS INPUT'!P151="","",'THICKNESS INPUT'!P151)</f>
        <v/>
      </c>
      <c r="T150" s="93" t="str">
        <f>IF('THICKNESS INPUT'!Q151="","",IF('INFORMATION INPUT'!$B$3="IN",FIXED(MROUND('THICKNESS INPUT'!Q151,0.05),2),ROUND('THICKNESS INPUT'!Q151*25.4,0)))</f>
        <v/>
      </c>
      <c r="U150" s="93" t="str">
        <f t="shared" si="18"/>
        <v/>
      </c>
      <c r="V150" s="97"/>
      <c r="W150" s="98">
        <f>'INFORMATION INPUT'!$B$4-IF(+'INFORMATION INPUT'!$C$3="METRIC",25.4,1)</f>
        <v>7</v>
      </c>
      <c r="X150" s="98">
        <f t="shared" si="19"/>
        <v>0</v>
      </c>
      <c r="Y150" s="98">
        <f>IF(MAXA($AO150)&gt;'INFORMATION INPUT'!$B$4,IF(($AO150&gt;=(3*'THICKNESS REPORT'!$E$27)+'INFORMATION INPUT'!$B$4),1,0),0)</f>
        <v>0</v>
      </c>
      <c r="Z150" s="98">
        <f t="shared" si="20"/>
        <v>0</v>
      </c>
      <c r="AA150" s="98" t="str">
        <f t="shared" si="24"/>
        <v/>
      </c>
      <c r="AB150" s="83"/>
      <c r="AC150" s="83"/>
      <c r="AD150" s="83"/>
      <c r="AE150" s="83"/>
      <c r="AF150" s="98">
        <f t="shared" si="21"/>
        <v>0</v>
      </c>
      <c r="AG150" s="11"/>
      <c r="AH150" s="17">
        <f t="shared" si="22"/>
        <v>0</v>
      </c>
      <c r="AI150" s="17">
        <f t="shared" si="25"/>
        <v>9</v>
      </c>
      <c r="AJ150" s="17"/>
      <c r="AK150" s="17"/>
      <c r="AL150" s="17"/>
      <c r="AM150" s="17"/>
      <c r="AN150" s="17"/>
      <c r="AO150" s="17" t="str">
        <f t="shared" si="26"/>
        <v/>
      </c>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c r="EB150" s="17"/>
      <c r="EC150" s="17"/>
      <c r="ED150" s="17"/>
      <c r="EE150" s="17"/>
      <c r="EF150" s="17"/>
      <c r="EG150" s="17"/>
      <c r="EH150" s="17"/>
      <c r="EI150" s="17"/>
      <c r="EJ150" s="17"/>
      <c r="EK150" s="17"/>
      <c r="EL150" s="17"/>
      <c r="EM150" s="17"/>
      <c r="EN150" s="17"/>
      <c r="EO150" s="17"/>
      <c r="EP150" s="17"/>
      <c r="EQ150" s="17"/>
      <c r="ER150" s="17"/>
      <c r="ES150" s="17"/>
      <c r="ET150" s="17"/>
      <c r="EU150" s="17"/>
      <c r="EV150" s="17"/>
      <c r="EW150" s="17"/>
      <c r="EX150" s="17"/>
      <c r="EY150" s="17"/>
      <c r="EZ150" s="17"/>
      <c r="FA150" s="17"/>
      <c r="FB150" s="17"/>
      <c r="FC150" s="17"/>
      <c r="FD150" s="17"/>
      <c r="FE150" s="17"/>
      <c r="FF150" s="17"/>
    </row>
    <row r="151" spans="1:162" ht="18">
      <c r="A151" s="91" t="str">
        <f>IF('THICKNESS INPUT'!A152="","",'THICKNESS INPUT'!A152)</f>
        <v/>
      </c>
      <c r="B151" s="92" t="str">
        <f>IF('THICKNESS INPUT'!B152="","",'THICKNESS INPUT'!B152)</f>
        <v/>
      </c>
      <c r="C151" s="93" t="str">
        <f>IF($H151="","",IF('INFORMATION INPUT'!$B$3="IN",FIXED('INFORMATION INPUT'!$B$4,2),FIXED('INFORMATION INPUT'!$B$4,0)))</f>
        <v/>
      </c>
      <c r="D151" s="93" t="str">
        <f>IF('THICKNESS INPUT'!C152="","",'THICKNESS INPUT'!C152)</f>
        <v/>
      </c>
      <c r="E151" s="93" t="str">
        <f>IF('THICKNESS INPUT'!D152="","",'THICKNESS INPUT'!D152)</f>
        <v/>
      </c>
      <c r="F151" s="94" t="str">
        <f>IF('THICKNESS INPUT'!E152="","",'THICKNESS INPUT'!E152)</f>
        <v/>
      </c>
      <c r="G151" s="93" t="str">
        <f>IF('THICKNESS INPUT'!F152="","",'THICKNESS INPUT'!F152)</f>
        <v/>
      </c>
      <c r="H151" s="93" t="str">
        <f>IF('THICKNESS INPUT'!G152="","",IF('INFORMATION INPUT'!$B$3="IN",FIXED('THICKNESS INPUT'!G152,2),ROUND('THICKNESS INPUT'!G152*25.4,0)))</f>
        <v/>
      </c>
      <c r="I151" s="93" t="str">
        <f>IF('THICKNESS INPUT'!H152="","",IF('INFORMATION INPUT'!$B$3="IN",FIXED('THICKNESS INPUT'!H152,2),ROUND('THICKNESS INPUT'!H152*25.4,0)))</f>
        <v/>
      </c>
      <c r="J151" s="93" t="str">
        <f>IF('THICKNESS INPUT'!I152="","",IF('INFORMATION INPUT'!$B$3="IN",FIXED('THICKNESS INPUT'!I152,2),ROUND('THICKNESS INPUT'!I152*25.4,0)))</f>
        <v/>
      </c>
      <c r="K151" s="93" t="str">
        <f>IF('THICKNESS INPUT'!J152="","",IF('INFORMATION INPUT'!$B$3="IN",FIXED('THICKNESS INPUT'!J152,2),ROUND('THICKNESS INPUT'!J152*25.4,0)))</f>
        <v/>
      </c>
      <c r="L151" s="93" t="str">
        <f>IF('THICKNESS INPUT'!K152="","",IF('INFORMATION INPUT'!$B$3="IN",FIXED('THICKNESS INPUT'!K152,2),ROUND('THICKNESS INPUT'!K152*25.4,0)))</f>
        <v/>
      </c>
      <c r="M151" s="93" t="str">
        <f>IF('THICKNESS INPUT'!L152="","",IF('INFORMATION INPUT'!$B$3="IN",FIXED('THICKNESS INPUT'!L152,2),ROUND('THICKNESS INPUT'!L152*25.4,0)))</f>
        <v/>
      </c>
      <c r="N151" s="93" t="str">
        <f>IF('THICKNESS INPUT'!M152="","",IF('INFORMATION INPUT'!$B$3="IN",FIXED('THICKNESS INPUT'!M152,2),ROUND('THICKNESS INPUT'!M152*25.4,0)))</f>
        <v/>
      </c>
      <c r="O151" s="93" t="str">
        <f>IF('THICKNESS INPUT'!N152="","",IF('INFORMATION INPUT'!$B$3="IN",FIXED('THICKNESS INPUT'!N152,2),ROUND('THICKNESS INPUT'!N152*25.4,0)))</f>
        <v/>
      </c>
      <c r="P151" s="93" t="str">
        <f>IF('THICKNESS INPUT'!O152="","",IF('INFORMATION INPUT'!$B$3="IN",FIXED('THICKNESS INPUT'!O152,2),ROUND('THICKNESS INPUT'!O152*25.4,0)))</f>
        <v/>
      </c>
      <c r="Q151" s="91" t="str">
        <f>IF(H151="","",IF('INFORMATION INPUT'!$B$3="IN",(FIXED(MROUND(AVERAGE('THICKNESS INPUT'!G152:O152),0.05),2)),MROUND(AVERAGE(H151:P151),1)))</f>
        <v/>
      </c>
      <c r="R151" s="93" t="str">
        <f t="shared" si="23"/>
        <v xml:space="preserve"> </v>
      </c>
      <c r="S151" s="93" t="str">
        <f>IF('THICKNESS INPUT'!P152="","",'THICKNESS INPUT'!P152)</f>
        <v/>
      </c>
      <c r="T151" s="93" t="str">
        <f>IF('THICKNESS INPUT'!Q152="","",IF('INFORMATION INPUT'!$B$3="IN",FIXED(MROUND('THICKNESS INPUT'!Q152,0.05),2),ROUND('THICKNESS INPUT'!Q152*25.4,0)))</f>
        <v/>
      </c>
      <c r="U151" s="93" t="str">
        <f t="shared" si="18"/>
        <v/>
      </c>
      <c r="V151" s="97"/>
      <c r="W151" s="98">
        <f>'INFORMATION INPUT'!$B$4-IF(+'INFORMATION INPUT'!$C$3="METRIC",25.4,1)</f>
        <v>7</v>
      </c>
      <c r="X151" s="98">
        <f t="shared" si="19"/>
        <v>0</v>
      </c>
      <c r="Y151" s="98">
        <f>IF(MAXA($AO151)&gt;'INFORMATION INPUT'!$B$4,IF(($AO151&gt;=(3*'THICKNESS REPORT'!$E$27)+'INFORMATION INPUT'!$B$4),1,0),0)</f>
        <v>0</v>
      </c>
      <c r="Z151" s="98">
        <f t="shared" si="20"/>
        <v>0</v>
      </c>
      <c r="AA151" s="98" t="str">
        <f t="shared" si="24"/>
        <v/>
      </c>
      <c r="AB151" s="83"/>
      <c r="AC151" s="83"/>
      <c r="AD151" s="83"/>
      <c r="AE151" s="83"/>
      <c r="AF151" s="98">
        <f t="shared" si="21"/>
        <v>0</v>
      </c>
      <c r="AG151" s="11"/>
      <c r="AH151" s="17">
        <f t="shared" si="22"/>
        <v>0</v>
      </c>
      <c r="AI151" s="17">
        <f t="shared" si="25"/>
        <v>9</v>
      </c>
      <c r="AJ151" s="17"/>
      <c r="AK151" s="17"/>
      <c r="AL151" s="17"/>
      <c r="AM151" s="17"/>
      <c r="AN151" s="17"/>
      <c r="AO151" s="17" t="str">
        <f t="shared" si="26"/>
        <v/>
      </c>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c r="ED151" s="17"/>
      <c r="EE151" s="17"/>
      <c r="EF151" s="17"/>
      <c r="EG151" s="17"/>
      <c r="EH151" s="17"/>
      <c r="EI151" s="17"/>
      <c r="EJ151" s="17"/>
      <c r="EK151" s="17"/>
      <c r="EL151" s="17"/>
      <c r="EM151" s="17"/>
      <c r="EN151" s="17"/>
      <c r="EO151" s="17"/>
      <c r="EP151" s="17"/>
      <c r="EQ151" s="17"/>
      <c r="ER151" s="17"/>
      <c r="ES151" s="17"/>
      <c r="ET151" s="17"/>
      <c r="EU151" s="17"/>
      <c r="EV151" s="17"/>
      <c r="EW151" s="17"/>
      <c r="EX151" s="17"/>
      <c r="EY151" s="17"/>
      <c r="EZ151" s="17"/>
      <c r="FA151" s="17"/>
      <c r="FB151" s="17"/>
      <c r="FC151" s="17"/>
      <c r="FD151" s="17"/>
      <c r="FE151" s="17"/>
      <c r="FF151" s="17"/>
    </row>
    <row r="152" spans="1:162" ht="18">
      <c r="A152" s="91" t="str">
        <f>IF('THICKNESS INPUT'!A153="","",'THICKNESS INPUT'!A153)</f>
        <v/>
      </c>
      <c r="B152" s="92" t="str">
        <f>IF('THICKNESS INPUT'!B153="","",'THICKNESS INPUT'!B153)</f>
        <v/>
      </c>
      <c r="C152" s="93" t="str">
        <f>IF($H152="","",IF('INFORMATION INPUT'!$B$3="IN",FIXED('INFORMATION INPUT'!$B$4,2),FIXED('INFORMATION INPUT'!$B$4,0)))</f>
        <v/>
      </c>
      <c r="D152" s="93" t="str">
        <f>IF('THICKNESS INPUT'!C153="","",'THICKNESS INPUT'!C153)</f>
        <v/>
      </c>
      <c r="E152" s="93" t="str">
        <f>IF('THICKNESS INPUT'!D153="","",'THICKNESS INPUT'!D153)</f>
        <v/>
      </c>
      <c r="F152" s="94" t="str">
        <f>IF('THICKNESS INPUT'!E153="","",'THICKNESS INPUT'!E153)</f>
        <v/>
      </c>
      <c r="G152" s="93" t="str">
        <f>IF('THICKNESS INPUT'!F153="","",'THICKNESS INPUT'!F153)</f>
        <v/>
      </c>
      <c r="H152" s="93" t="str">
        <f>IF('THICKNESS INPUT'!G153="","",IF('INFORMATION INPUT'!$B$3="IN",FIXED('THICKNESS INPUT'!G153,2),ROUND('THICKNESS INPUT'!G153*25.4,0)))</f>
        <v/>
      </c>
      <c r="I152" s="93" t="str">
        <f>IF('THICKNESS INPUT'!H153="","",IF('INFORMATION INPUT'!$B$3="IN",FIXED('THICKNESS INPUT'!H153,2),ROUND('THICKNESS INPUT'!H153*25.4,0)))</f>
        <v/>
      </c>
      <c r="J152" s="93" t="str">
        <f>IF('THICKNESS INPUT'!I153="","",IF('INFORMATION INPUT'!$B$3="IN",FIXED('THICKNESS INPUT'!I153,2),ROUND('THICKNESS INPUT'!I153*25.4,0)))</f>
        <v/>
      </c>
      <c r="K152" s="93" t="str">
        <f>IF('THICKNESS INPUT'!J153="","",IF('INFORMATION INPUT'!$B$3="IN",FIXED('THICKNESS INPUT'!J153,2),ROUND('THICKNESS INPUT'!J153*25.4,0)))</f>
        <v/>
      </c>
      <c r="L152" s="93" t="str">
        <f>IF('THICKNESS INPUT'!K153="","",IF('INFORMATION INPUT'!$B$3="IN",FIXED('THICKNESS INPUT'!K153,2),ROUND('THICKNESS INPUT'!K153*25.4,0)))</f>
        <v/>
      </c>
      <c r="M152" s="93" t="str">
        <f>IF('THICKNESS INPUT'!L153="","",IF('INFORMATION INPUT'!$B$3="IN",FIXED('THICKNESS INPUT'!L153,2),ROUND('THICKNESS INPUT'!L153*25.4,0)))</f>
        <v/>
      </c>
      <c r="N152" s="93" t="str">
        <f>IF('THICKNESS INPUT'!M153="","",IF('INFORMATION INPUT'!$B$3="IN",FIXED('THICKNESS INPUT'!M153,2),ROUND('THICKNESS INPUT'!M153*25.4,0)))</f>
        <v/>
      </c>
      <c r="O152" s="93" t="str">
        <f>IF('THICKNESS INPUT'!N153="","",IF('INFORMATION INPUT'!$B$3="IN",FIXED('THICKNESS INPUT'!N153,2),ROUND('THICKNESS INPUT'!N153*25.4,0)))</f>
        <v/>
      </c>
      <c r="P152" s="93" t="str">
        <f>IF('THICKNESS INPUT'!O153="","",IF('INFORMATION INPUT'!$B$3="IN",FIXED('THICKNESS INPUT'!O153,2),ROUND('THICKNESS INPUT'!O153*25.4,0)))</f>
        <v/>
      </c>
      <c r="Q152" s="91" t="str">
        <f>IF(H152="","",IF('INFORMATION INPUT'!$B$3="IN",(FIXED(MROUND(AVERAGE('THICKNESS INPUT'!G153:O153),0.05),2)),MROUND(AVERAGE(H152:P152),1)))</f>
        <v/>
      </c>
      <c r="R152" s="93" t="str">
        <f t="shared" si="23"/>
        <v xml:space="preserve"> </v>
      </c>
      <c r="S152" s="93" t="str">
        <f>IF('THICKNESS INPUT'!P153="","",'THICKNESS INPUT'!P153)</f>
        <v/>
      </c>
      <c r="T152" s="93" t="str">
        <f>IF('THICKNESS INPUT'!Q153="","",IF('INFORMATION INPUT'!$B$3="IN",FIXED(MROUND('THICKNESS INPUT'!Q153,0.05),2),ROUND('THICKNESS INPUT'!Q153*25.4,0)))</f>
        <v/>
      </c>
      <c r="U152" s="93" t="str">
        <f t="shared" si="18"/>
        <v/>
      </c>
      <c r="V152" s="97"/>
      <c r="W152" s="98">
        <f>'INFORMATION INPUT'!$B$4-IF(+'INFORMATION INPUT'!$C$3="METRIC",25.4,1)</f>
        <v>7</v>
      </c>
      <c r="X152" s="98">
        <f t="shared" si="19"/>
        <v>0</v>
      </c>
      <c r="Y152" s="98">
        <f>IF(MAXA($AO152)&gt;'INFORMATION INPUT'!$B$4,IF(($AO152&gt;=(3*'THICKNESS REPORT'!$E$27)+'INFORMATION INPUT'!$B$4),1,0),0)</f>
        <v>0</v>
      </c>
      <c r="Z152" s="98">
        <f t="shared" si="20"/>
        <v>0</v>
      </c>
      <c r="AA152" s="98" t="str">
        <f t="shared" si="24"/>
        <v/>
      </c>
      <c r="AB152" s="83"/>
      <c r="AC152" s="83"/>
      <c r="AD152" s="83"/>
      <c r="AE152" s="83"/>
      <c r="AF152" s="98">
        <f t="shared" si="21"/>
        <v>0</v>
      </c>
      <c r="AG152" s="11"/>
      <c r="AH152" s="17">
        <f t="shared" si="22"/>
        <v>0</v>
      </c>
      <c r="AI152" s="17">
        <f t="shared" si="25"/>
        <v>9</v>
      </c>
      <c r="AJ152" s="17"/>
      <c r="AK152" s="17"/>
      <c r="AL152" s="17"/>
      <c r="AM152" s="17"/>
      <c r="AN152" s="17"/>
      <c r="AO152" s="17" t="str">
        <f t="shared" si="26"/>
        <v/>
      </c>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c r="EB152" s="17"/>
      <c r="EC152" s="17"/>
      <c r="ED152" s="17"/>
      <c r="EE152" s="17"/>
      <c r="EF152" s="17"/>
      <c r="EG152" s="17"/>
      <c r="EH152" s="17"/>
      <c r="EI152" s="17"/>
      <c r="EJ152" s="17"/>
      <c r="EK152" s="17"/>
      <c r="EL152" s="17"/>
      <c r="EM152" s="17"/>
      <c r="EN152" s="17"/>
      <c r="EO152" s="17"/>
      <c r="EP152" s="17"/>
      <c r="EQ152" s="17"/>
      <c r="ER152" s="17"/>
      <c r="ES152" s="17"/>
      <c r="ET152" s="17"/>
      <c r="EU152" s="17"/>
      <c r="EV152" s="17"/>
      <c r="EW152" s="17"/>
      <c r="EX152" s="17"/>
      <c r="EY152" s="17"/>
      <c r="EZ152" s="17"/>
      <c r="FA152" s="17"/>
      <c r="FB152" s="17"/>
      <c r="FC152" s="17"/>
      <c r="FD152" s="17"/>
      <c r="FE152" s="17"/>
      <c r="FF152" s="17"/>
    </row>
    <row r="153" spans="1:162" ht="18">
      <c r="A153" s="91" t="str">
        <f>IF('THICKNESS INPUT'!A154="","",'THICKNESS INPUT'!A154)</f>
        <v/>
      </c>
      <c r="B153" s="92" t="str">
        <f>IF('THICKNESS INPUT'!B154="","",'THICKNESS INPUT'!B154)</f>
        <v/>
      </c>
      <c r="C153" s="93" t="str">
        <f>IF($H153="","",IF('INFORMATION INPUT'!$B$3="IN",FIXED('INFORMATION INPUT'!$B$4,2),FIXED('INFORMATION INPUT'!$B$4,0)))</f>
        <v/>
      </c>
      <c r="D153" s="93" t="str">
        <f>IF('THICKNESS INPUT'!C154="","",'THICKNESS INPUT'!C154)</f>
        <v/>
      </c>
      <c r="E153" s="93" t="str">
        <f>IF('THICKNESS INPUT'!D154="","",'THICKNESS INPUT'!D154)</f>
        <v/>
      </c>
      <c r="F153" s="94" t="str">
        <f>IF('THICKNESS INPUT'!E154="","",'THICKNESS INPUT'!E154)</f>
        <v/>
      </c>
      <c r="G153" s="93" t="str">
        <f>IF('THICKNESS INPUT'!F154="","",'THICKNESS INPUT'!F154)</f>
        <v/>
      </c>
      <c r="H153" s="93" t="str">
        <f>IF('THICKNESS INPUT'!G154="","",IF('INFORMATION INPUT'!$B$3="IN",FIXED('THICKNESS INPUT'!G154,2),ROUND('THICKNESS INPUT'!G154*25.4,0)))</f>
        <v/>
      </c>
      <c r="I153" s="93" t="str">
        <f>IF('THICKNESS INPUT'!H154="","",IF('INFORMATION INPUT'!$B$3="IN",FIXED('THICKNESS INPUT'!H154,2),ROUND('THICKNESS INPUT'!H154*25.4,0)))</f>
        <v/>
      </c>
      <c r="J153" s="93" t="str">
        <f>IF('THICKNESS INPUT'!I154="","",IF('INFORMATION INPUT'!$B$3="IN",FIXED('THICKNESS INPUT'!I154,2),ROUND('THICKNESS INPUT'!I154*25.4,0)))</f>
        <v/>
      </c>
      <c r="K153" s="93" t="str">
        <f>IF('THICKNESS INPUT'!J154="","",IF('INFORMATION INPUT'!$B$3="IN",FIXED('THICKNESS INPUT'!J154,2),ROUND('THICKNESS INPUT'!J154*25.4,0)))</f>
        <v/>
      </c>
      <c r="L153" s="93" t="str">
        <f>IF('THICKNESS INPUT'!K154="","",IF('INFORMATION INPUT'!$B$3="IN",FIXED('THICKNESS INPUT'!K154,2),ROUND('THICKNESS INPUT'!K154*25.4,0)))</f>
        <v/>
      </c>
      <c r="M153" s="93" t="str">
        <f>IF('THICKNESS INPUT'!L154="","",IF('INFORMATION INPUT'!$B$3="IN",FIXED('THICKNESS INPUT'!L154,2),ROUND('THICKNESS INPUT'!L154*25.4,0)))</f>
        <v/>
      </c>
      <c r="N153" s="93" t="str">
        <f>IF('THICKNESS INPUT'!M154="","",IF('INFORMATION INPUT'!$B$3="IN",FIXED('THICKNESS INPUT'!M154,2),ROUND('THICKNESS INPUT'!M154*25.4,0)))</f>
        <v/>
      </c>
      <c r="O153" s="93" t="str">
        <f>IF('THICKNESS INPUT'!N154="","",IF('INFORMATION INPUT'!$B$3="IN",FIXED('THICKNESS INPUT'!N154,2),ROUND('THICKNESS INPUT'!N154*25.4,0)))</f>
        <v/>
      </c>
      <c r="P153" s="93" t="str">
        <f>IF('THICKNESS INPUT'!O154="","",IF('INFORMATION INPUT'!$B$3="IN",FIXED('THICKNESS INPUT'!O154,2),ROUND('THICKNESS INPUT'!O154*25.4,0)))</f>
        <v/>
      </c>
      <c r="Q153" s="91" t="str">
        <f>IF(H153="","",IF('INFORMATION INPUT'!$B$3="IN",(FIXED(MROUND(AVERAGE('THICKNESS INPUT'!G154:O154),0.05),2)),MROUND(AVERAGE(H153:P153),1)))</f>
        <v/>
      </c>
      <c r="R153" s="93" t="str">
        <f t="shared" si="23"/>
        <v xml:space="preserve"> </v>
      </c>
      <c r="S153" s="93" t="str">
        <f>IF('THICKNESS INPUT'!P154="","",'THICKNESS INPUT'!P154)</f>
        <v/>
      </c>
      <c r="T153" s="93" t="str">
        <f>IF('THICKNESS INPUT'!Q154="","",IF('INFORMATION INPUT'!$B$3="IN",FIXED(MROUND('THICKNESS INPUT'!Q154,0.05),2),ROUND('THICKNESS INPUT'!Q154*25.4,0)))</f>
        <v/>
      </c>
      <c r="U153" s="93" t="str">
        <f t="shared" si="18"/>
        <v/>
      </c>
      <c r="V153" s="97"/>
      <c r="W153" s="98">
        <f>'INFORMATION INPUT'!$B$4-IF(+'INFORMATION INPUT'!$C$3="METRIC",25.4,1)</f>
        <v>7</v>
      </c>
      <c r="X153" s="98">
        <f t="shared" si="19"/>
        <v>0</v>
      </c>
      <c r="Y153" s="98">
        <f>IF(MAXA($AO153)&gt;'INFORMATION INPUT'!$B$4,IF(($AO153&gt;=(3*'THICKNESS REPORT'!$E$27)+'INFORMATION INPUT'!$B$4),1,0),0)</f>
        <v>0</v>
      </c>
      <c r="Z153" s="98">
        <f t="shared" si="20"/>
        <v>0</v>
      </c>
      <c r="AA153" s="98" t="str">
        <f t="shared" si="24"/>
        <v/>
      </c>
      <c r="AB153" s="83"/>
      <c r="AC153" s="83"/>
      <c r="AD153" s="83"/>
      <c r="AE153" s="83"/>
      <c r="AF153" s="98">
        <f t="shared" si="21"/>
        <v>0</v>
      </c>
      <c r="AG153" s="11"/>
      <c r="AH153" s="17">
        <f t="shared" si="22"/>
        <v>0</v>
      </c>
      <c r="AI153" s="17">
        <f t="shared" si="25"/>
        <v>9</v>
      </c>
      <c r="AJ153" s="17"/>
      <c r="AK153" s="17"/>
      <c r="AL153" s="17"/>
      <c r="AM153" s="17"/>
      <c r="AN153" s="17"/>
      <c r="AO153" s="17" t="str">
        <f t="shared" si="26"/>
        <v/>
      </c>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c r="EB153" s="17"/>
      <c r="EC153" s="17"/>
      <c r="ED153" s="17"/>
      <c r="EE153" s="17"/>
      <c r="EF153" s="17"/>
      <c r="EG153" s="17"/>
      <c r="EH153" s="17"/>
      <c r="EI153" s="17"/>
      <c r="EJ153" s="17"/>
      <c r="EK153" s="17"/>
      <c r="EL153" s="17"/>
      <c r="EM153" s="17"/>
      <c r="EN153" s="17"/>
      <c r="EO153" s="17"/>
      <c r="EP153" s="17"/>
      <c r="EQ153" s="17"/>
      <c r="ER153" s="17"/>
      <c r="ES153" s="17"/>
      <c r="ET153" s="17"/>
      <c r="EU153" s="17"/>
      <c r="EV153" s="17"/>
      <c r="EW153" s="17"/>
      <c r="EX153" s="17"/>
      <c r="EY153" s="17"/>
      <c r="EZ153" s="17"/>
      <c r="FA153" s="17"/>
      <c r="FB153" s="17"/>
      <c r="FC153" s="17"/>
      <c r="FD153" s="17"/>
      <c r="FE153" s="17"/>
      <c r="FF153" s="17"/>
    </row>
    <row r="154" spans="1:162" ht="18">
      <c r="A154" s="91" t="str">
        <f>IF('THICKNESS INPUT'!A155="","",'THICKNESS INPUT'!A155)</f>
        <v/>
      </c>
      <c r="B154" s="92" t="str">
        <f>IF('THICKNESS INPUT'!B155="","",'THICKNESS INPUT'!B155)</f>
        <v/>
      </c>
      <c r="C154" s="93" t="str">
        <f>IF($H154="","",IF('INFORMATION INPUT'!$B$3="IN",FIXED('INFORMATION INPUT'!$B$4,2),FIXED('INFORMATION INPUT'!$B$4,0)))</f>
        <v/>
      </c>
      <c r="D154" s="93" t="str">
        <f>IF('THICKNESS INPUT'!C155="","",'THICKNESS INPUT'!C155)</f>
        <v/>
      </c>
      <c r="E154" s="93" t="str">
        <f>IF('THICKNESS INPUT'!D155="","",'THICKNESS INPUT'!D155)</f>
        <v/>
      </c>
      <c r="F154" s="94" t="str">
        <f>IF('THICKNESS INPUT'!E155="","",'THICKNESS INPUT'!E155)</f>
        <v/>
      </c>
      <c r="G154" s="93" t="str">
        <f>IF('THICKNESS INPUT'!F155="","",'THICKNESS INPUT'!F155)</f>
        <v/>
      </c>
      <c r="H154" s="93" t="str">
        <f>IF('THICKNESS INPUT'!G155="","",IF('INFORMATION INPUT'!$B$3="IN",FIXED('THICKNESS INPUT'!G155,2),ROUND('THICKNESS INPUT'!G155*25.4,0)))</f>
        <v/>
      </c>
      <c r="I154" s="93" t="str">
        <f>IF('THICKNESS INPUT'!H155="","",IF('INFORMATION INPUT'!$B$3="IN",FIXED('THICKNESS INPUT'!H155,2),ROUND('THICKNESS INPUT'!H155*25.4,0)))</f>
        <v/>
      </c>
      <c r="J154" s="93" t="str">
        <f>IF('THICKNESS INPUT'!I155="","",IF('INFORMATION INPUT'!$B$3="IN",FIXED('THICKNESS INPUT'!I155,2),ROUND('THICKNESS INPUT'!I155*25.4,0)))</f>
        <v/>
      </c>
      <c r="K154" s="93" t="str">
        <f>IF('THICKNESS INPUT'!J155="","",IF('INFORMATION INPUT'!$B$3="IN",FIXED('THICKNESS INPUT'!J155,2),ROUND('THICKNESS INPUT'!J155*25.4,0)))</f>
        <v/>
      </c>
      <c r="L154" s="93" t="str">
        <f>IF('THICKNESS INPUT'!K155="","",IF('INFORMATION INPUT'!$B$3="IN",FIXED('THICKNESS INPUT'!K155,2),ROUND('THICKNESS INPUT'!K155*25.4,0)))</f>
        <v/>
      </c>
      <c r="M154" s="93" t="str">
        <f>IF('THICKNESS INPUT'!L155="","",IF('INFORMATION INPUT'!$B$3="IN",FIXED('THICKNESS INPUT'!L155,2),ROUND('THICKNESS INPUT'!L155*25.4,0)))</f>
        <v/>
      </c>
      <c r="N154" s="93" t="str">
        <f>IF('THICKNESS INPUT'!M155="","",IF('INFORMATION INPUT'!$B$3="IN",FIXED('THICKNESS INPUT'!M155,2),ROUND('THICKNESS INPUT'!M155*25.4,0)))</f>
        <v/>
      </c>
      <c r="O154" s="93" t="str">
        <f>IF('THICKNESS INPUT'!N155="","",IF('INFORMATION INPUT'!$B$3="IN",FIXED('THICKNESS INPUT'!N155,2),ROUND('THICKNESS INPUT'!N155*25.4,0)))</f>
        <v/>
      </c>
      <c r="P154" s="93" t="str">
        <f>IF('THICKNESS INPUT'!O155="","",IF('INFORMATION INPUT'!$B$3="IN",FIXED('THICKNESS INPUT'!O155,2),ROUND('THICKNESS INPUT'!O155*25.4,0)))</f>
        <v/>
      </c>
      <c r="Q154" s="91" t="str">
        <f>IF(H154="","",IF('INFORMATION INPUT'!$B$3="IN",(FIXED(MROUND(AVERAGE('THICKNESS INPUT'!G155:O155),0.05),2)),MROUND(AVERAGE(H154:P154),1)))</f>
        <v/>
      </c>
      <c r="R154" s="93" t="str">
        <f t="shared" si="23"/>
        <v xml:space="preserve"> </v>
      </c>
      <c r="S154" s="93" t="str">
        <f>IF('THICKNESS INPUT'!P155="","",'THICKNESS INPUT'!P155)</f>
        <v/>
      </c>
      <c r="T154" s="93" t="str">
        <f>IF('THICKNESS INPUT'!Q155="","",IF('INFORMATION INPUT'!$B$3="IN",FIXED(MROUND('THICKNESS INPUT'!Q155,0.05),2),ROUND('THICKNESS INPUT'!Q155*25.4,0)))</f>
        <v/>
      </c>
      <c r="U154" s="93" t="str">
        <f t="shared" si="18"/>
        <v/>
      </c>
      <c r="V154" s="97"/>
      <c r="W154" s="98">
        <f>'INFORMATION INPUT'!$B$4-IF(+'INFORMATION INPUT'!$C$3="METRIC",25.4,1)</f>
        <v>7</v>
      </c>
      <c r="X154" s="98">
        <f t="shared" si="19"/>
        <v>0</v>
      </c>
      <c r="Y154" s="98">
        <f>IF(MAXA($AO154)&gt;'INFORMATION INPUT'!$B$4,IF(($AO154&gt;=(3*'THICKNESS REPORT'!$E$27)+'INFORMATION INPUT'!$B$4),1,0),0)</f>
        <v>0</v>
      </c>
      <c r="Z154" s="98">
        <f t="shared" si="20"/>
        <v>0</v>
      </c>
      <c r="AA154" s="98" t="str">
        <f t="shared" si="24"/>
        <v/>
      </c>
      <c r="AB154" s="83"/>
      <c r="AC154" s="83"/>
      <c r="AD154" s="83"/>
      <c r="AE154" s="83"/>
      <c r="AF154" s="98">
        <f t="shared" si="21"/>
        <v>0</v>
      </c>
      <c r="AG154" s="11"/>
      <c r="AH154" s="17">
        <f t="shared" si="22"/>
        <v>0</v>
      </c>
      <c r="AI154" s="17">
        <f t="shared" si="25"/>
        <v>9</v>
      </c>
      <c r="AJ154" s="17"/>
      <c r="AK154" s="17"/>
      <c r="AL154" s="17"/>
      <c r="AM154" s="17"/>
      <c r="AN154" s="17"/>
      <c r="AO154" s="17" t="str">
        <f t="shared" si="26"/>
        <v/>
      </c>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c r="EU154" s="17"/>
      <c r="EV154" s="17"/>
      <c r="EW154" s="17"/>
      <c r="EX154" s="17"/>
      <c r="EY154" s="17"/>
      <c r="EZ154" s="17"/>
      <c r="FA154" s="17"/>
      <c r="FB154" s="17"/>
      <c r="FC154" s="17"/>
      <c r="FD154" s="17"/>
      <c r="FE154" s="17"/>
      <c r="FF154" s="17"/>
    </row>
    <row r="155" spans="1:162" ht="18">
      <c r="A155" s="91" t="str">
        <f>IF('THICKNESS INPUT'!A156="","",'THICKNESS INPUT'!A156)</f>
        <v/>
      </c>
      <c r="B155" s="92" t="str">
        <f>IF('THICKNESS INPUT'!B156="","",'THICKNESS INPUT'!B156)</f>
        <v/>
      </c>
      <c r="C155" s="93" t="str">
        <f>IF($H155="","",IF('INFORMATION INPUT'!$B$3="IN",FIXED('INFORMATION INPUT'!$B$4,2),FIXED('INFORMATION INPUT'!$B$4,0)))</f>
        <v/>
      </c>
      <c r="D155" s="93" t="str">
        <f>IF('THICKNESS INPUT'!C156="","",'THICKNESS INPUT'!C156)</f>
        <v/>
      </c>
      <c r="E155" s="93" t="str">
        <f>IF('THICKNESS INPUT'!D156="","",'THICKNESS INPUT'!D156)</f>
        <v/>
      </c>
      <c r="F155" s="94" t="str">
        <f>IF('THICKNESS INPUT'!E156="","",'THICKNESS INPUT'!E156)</f>
        <v/>
      </c>
      <c r="G155" s="93" t="str">
        <f>IF('THICKNESS INPUT'!F156="","",'THICKNESS INPUT'!F156)</f>
        <v/>
      </c>
      <c r="H155" s="93" t="str">
        <f>IF('THICKNESS INPUT'!G156="","",IF('INFORMATION INPUT'!$B$3="IN",FIXED('THICKNESS INPUT'!G156,2),ROUND('THICKNESS INPUT'!G156*25.4,0)))</f>
        <v/>
      </c>
      <c r="I155" s="93" t="str">
        <f>IF('THICKNESS INPUT'!H156="","",IF('INFORMATION INPUT'!$B$3="IN",FIXED('THICKNESS INPUT'!H156,2),ROUND('THICKNESS INPUT'!H156*25.4,0)))</f>
        <v/>
      </c>
      <c r="J155" s="93" t="str">
        <f>IF('THICKNESS INPUT'!I156="","",IF('INFORMATION INPUT'!$B$3="IN",FIXED('THICKNESS INPUT'!I156,2),ROUND('THICKNESS INPUT'!I156*25.4,0)))</f>
        <v/>
      </c>
      <c r="K155" s="93" t="str">
        <f>IF('THICKNESS INPUT'!J156="","",IF('INFORMATION INPUT'!$B$3="IN",FIXED('THICKNESS INPUT'!J156,2),ROUND('THICKNESS INPUT'!J156*25.4,0)))</f>
        <v/>
      </c>
      <c r="L155" s="93" t="str">
        <f>IF('THICKNESS INPUT'!K156="","",IF('INFORMATION INPUT'!$B$3="IN",FIXED('THICKNESS INPUT'!K156,2),ROUND('THICKNESS INPUT'!K156*25.4,0)))</f>
        <v/>
      </c>
      <c r="M155" s="93" t="str">
        <f>IF('THICKNESS INPUT'!L156="","",IF('INFORMATION INPUT'!$B$3="IN",FIXED('THICKNESS INPUT'!L156,2),ROUND('THICKNESS INPUT'!L156*25.4,0)))</f>
        <v/>
      </c>
      <c r="N155" s="93" t="str">
        <f>IF('THICKNESS INPUT'!M156="","",IF('INFORMATION INPUT'!$B$3="IN",FIXED('THICKNESS INPUT'!M156,2),ROUND('THICKNESS INPUT'!M156*25.4,0)))</f>
        <v/>
      </c>
      <c r="O155" s="93" t="str">
        <f>IF('THICKNESS INPUT'!N156="","",IF('INFORMATION INPUT'!$B$3="IN",FIXED('THICKNESS INPUT'!N156,2),ROUND('THICKNESS INPUT'!N156*25.4,0)))</f>
        <v/>
      </c>
      <c r="P155" s="93" t="str">
        <f>IF('THICKNESS INPUT'!O156="","",IF('INFORMATION INPUT'!$B$3="IN",FIXED('THICKNESS INPUT'!O156,2),ROUND('THICKNESS INPUT'!O156*25.4,0)))</f>
        <v/>
      </c>
      <c r="Q155" s="91" t="str">
        <f>IF(H155="","",IF('INFORMATION INPUT'!$B$3="IN",(FIXED(MROUND(AVERAGE('THICKNESS INPUT'!G156:O156),0.05),2)),MROUND(AVERAGE(H155:P155),1)))</f>
        <v/>
      </c>
      <c r="R155" s="93" t="str">
        <f t="shared" si="23"/>
        <v xml:space="preserve"> </v>
      </c>
      <c r="S155" s="93" t="str">
        <f>IF('THICKNESS INPUT'!P156="","",'THICKNESS INPUT'!P156)</f>
        <v/>
      </c>
      <c r="T155" s="93" t="str">
        <f>IF('THICKNESS INPUT'!Q156="","",IF('INFORMATION INPUT'!$B$3="IN",FIXED(MROUND('THICKNESS INPUT'!Q156,0.05),2),ROUND('THICKNESS INPUT'!Q156*25.4,0)))</f>
        <v/>
      </c>
      <c r="U155" s="93" t="str">
        <f t="shared" si="18"/>
        <v/>
      </c>
      <c r="V155" s="97"/>
      <c r="W155" s="98">
        <f>'INFORMATION INPUT'!$B$4-IF(+'INFORMATION INPUT'!$C$3="METRIC",25.4,1)</f>
        <v>7</v>
      </c>
      <c r="X155" s="98">
        <f t="shared" si="19"/>
        <v>0</v>
      </c>
      <c r="Y155" s="98">
        <f>IF(MAXA($AO155)&gt;'INFORMATION INPUT'!$B$4,IF(($AO155&gt;=(3*'THICKNESS REPORT'!$E$27)+'INFORMATION INPUT'!$B$4),1,0),0)</f>
        <v>0</v>
      </c>
      <c r="Z155" s="98">
        <f t="shared" si="20"/>
        <v>0</v>
      </c>
      <c r="AA155" s="98" t="str">
        <f t="shared" si="24"/>
        <v/>
      </c>
      <c r="AB155" s="83"/>
      <c r="AC155" s="83"/>
      <c r="AD155" s="83"/>
      <c r="AE155" s="83"/>
      <c r="AF155" s="98">
        <f t="shared" si="21"/>
        <v>0</v>
      </c>
      <c r="AG155" s="11"/>
      <c r="AH155" s="17">
        <f t="shared" si="22"/>
        <v>0</v>
      </c>
      <c r="AI155" s="17">
        <f t="shared" si="25"/>
        <v>9</v>
      </c>
      <c r="AJ155" s="17"/>
      <c r="AK155" s="17"/>
      <c r="AL155" s="17"/>
      <c r="AM155" s="17"/>
      <c r="AN155" s="17"/>
      <c r="AO155" s="17" t="str">
        <f t="shared" si="26"/>
        <v/>
      </c>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7"/>
      <c r="EB155" s="17"/>
      <c r="EC155" s="17"/>
      <c r="ED155" s="17"/>
      <c r="EE155" s="17"/>
      <c r="EF155" s="17"/>
      <c r="EG155" s="17"/>
      <c r="EH155" s="17"/>
      <c r="EI155" s="17"/>
      <c r="EJ155" s="17"/>
      <c r="EK155" s="17"/>
      <c r="EL155" s="17"/>
      <c r="EM155" s="17"/>
      <c r="EN155" s="17"/>
      <c r="EO155" s="17"/>
      <c r="EP155" s="17"/>
      <c r="EQ155" s="17"/>
      <c r="ER155" s="17"/>
      <c r="ES155" s="17"/>
      <c r="ET155" s="17"/>
      <c r="EU155" s="17"/>
      <c r="EV155" s="17"/>
      <c r="EW155" s="17"/>
      <c r="EX155" s="17"/>
      <c r="EY155" s="17"/>
      <c r="EZ155" s="17"/>
      <c r="FA155" s="17"/>
      <c r="FB155" s="17"/>
      <c r="FC155" s="17"/>
      <c r="FD155" s="17"/>
      <c r="FE155" s="17"/>
      <c r="FF155" s="17"/>
    </row>
    <row r="156" spans="1:162" ht="18">
      <c r="A156" s="91" t="str">
        <f>IF('THICKNESS INPUT'!A157="","",'THICKNESS INPUT'!A157)</f>
        <v/>
      </c>
      <c r="B156" s="92" t="str">
        <f>IF('THICKNESS INPUT'!B157="","",'THICKNESS INPUT'!B157)</f>
        <v/>
      </c>
      <c r="C156" s="93" t="str">
        <f>IF($H156="","",IF('INFORMATION INPUT'!$B$3="IN",FIXED('INFORMATION INPUT'!$B$4,2),FIXED('INFORMATION INPUT'!$B$4,0)))</f>
        <v/>
      </c>
      <c r="D156" s="93" t="str">
        <f>IF('THICKNESS INPUT'!C157="","",'THICKNESS INPUT'!C157)</f>
        <v/>
      </c>
      <c r="E156" s="93" t="str">
        <f>IF('THICKNESS INPUT'!D157="","",'THICKNESS INPUT'!D157)</f>
        <v/>
      </c>
      <c r="F156" s="94" t="str">
        <f>IF('THICKNESS INPUT'!E157="","",'THICKNESS INPUT'!E157)</f>
        <v/>
      </c>
      <c r="G156" s="93" t="str">
        <f>IF('THICKNESS INPUT'!F157="","",'THICKNESS INPUT'!F157)</f>
        <v/>
      </c>
      <c r="H156" s="93" t="str">
        <f>IF('THICKNESS INPUT'!G157="","",IF('INFORMATION INPUT'!$B$3="IN",FIXED('THICKNESS INPUT'!G157,2),ROUND('THICKNESS INPUT'!G157*25.4,0)))</f>
        <v/>
      </c>
      <c r="I156" s="93" t="str">
        <f>IF('THICKNESS INPUT'!H157="","",IF('INFORMATION INPUT'!$B$3="IN",FIXED('THICKNESS INPUT'!H157,2),ROUND('THICKNESS INPUT'!H157*25.4,0)))</f>
        <v/>
      </c>
      <c r="J156" s="93" t="str">
        <f>IF('THICKNESS INPUT'!I157="","",IF('INFORMATION INPUT'!$B$3="IN",FIXED('THICKNESS INPUT'!I157,2),ROUND('THICKNESS INPUT'!I157*25.4,0)))</f>
        <v/>
      </c>
      <c r="K156" s="93" t="str">
        <f>IF('THICKNESS INPUT'!J157="","",IF('INFORMATION INPUT'!$B$3="IN",FIXED('THICKNESS INPUT'!J157,2),ROUND('THICKNESS INPUT'!J157*25.4,0)))</f>
        <v/>
      </c>
      <c r="L156" s="93" t="str">
        <f>IF('THICKNESS INPUT'!K157="","",IF('INFORMATION INPUT'!$B$3="IN",FIXED('THICKNESS INPUT'!K157,2),ROUND('THICKNESS INPUT'!K157*25.4,0)))</f>
        <v/>
      </c>
      <c r="M156" s="93" t="str">
        <f>IF('THICKNESS INPUT'!L157="","",IF('INFORMATION INPUT'!$B$3="IN",FIXED('THICKNESS INPUT'!L157,2),ROUND('THICKNESS INPUT'!L157*25.4,0)))</f>
        <v/>
      </c>
      <c r="N156" s="93" t="str">
        <f>IF('THICKNESS INPUT'!M157="","",IF('INFORMATION INPUT'!$B$3="IN",FIXED('THICKNESS INPUT'!M157,2),ROUND('THICKNESS INPUT'!M157*25.4,0)))</f>
        <v/>
      </c>
      <c r="O156" s="93" t="str">
        <f>IF('THICKNESS INPUT'!N157="","",IF('INFORMATION INPUT'!$B$3="IN",FIXED('THICKNESS INPUT'!N157,2),ROUND('THICKNESS INPUT'!N157*25.4,0)))</f>
        <v/>
      </c>
      <c r="P156" s="93" t="str">
        <f>IF('THICKNESS INPUT'!O157="","",IF('INFORMATION INPUT'!$B$3="IN",FIXED('THICKNESS INPUT'!O157,2),ROUND('THICKNESS INPUT'!O157*25.4,0)))</f>
        <v/>
      </c>
      <c r="Q156" s="91" t="str">
        <f>IF(H156="","",IF('INFORMATION INPUT'!$B$3="IN",(FIXED(MROUND(AVERAGE('THICKNESS INPUT'!G157:O157),0.05),2)),MROUND(AVERAGE(H156:P156),1)))</f>
        <v/>
      </c>
      <c r="R156" s="93" t="str">
        <f t="shared" si="23"/>
        <v xml:space="preserve"> </v>
      </c>
      <c r="S156" s="93" t="str">
        <f>IF('THICKNESS INPUT'!P157="","",'THICKNESS INPUT'!P157)</f>
        <v/>
      </c>
      <c r="T156" s="93" t="str">
        <f>IF('THICKNESS INPUT'!Q157="","",IF('INFORMATION INPUT'!$B$3="IN",FIXED(MROUND('THICKNESS INPUT'!Q157,0.05),2),ROUND('THICKNESS INPUT'!Q157*25.4,0)))</f>
        <v/>
      </c>
      <c r="U156" s="93" t="str">
        <f t="shared" si="18"/>
        <v/>
      </c>
      <c r="V156" s="97"/>
      <c r="W156" s="98">
        <f>'INFORMATION INPUT'!$B$4-IF(+'INFORMATION INPUT'!$C$3="METRIC",25.4,1)</f>
        <v>7</v>
      </c>
      <c r="X156" s="98">
        <f t="shared" si="19"/>
        <v>0</v>
      </c>
      <c r="Y156" s="98">
        <f>IF(MAXA($AO156)&gt;'INFORMATION INPUT'!$B$4,IF(($AO156&gt;=(3*'THICKNESS REPORT'!$E$27)+'INFORMATION INPUT'!$B$4),1,0),0)</f>
        <v>0</v>
      </c>
      <c r="Z156" s="98">
        <f t="shared" si="20"/>
        <v>0</v>
      </c>
      <c r="AA156" s="98" t="str">
        <f t="shared" si="24"/>
        <v/>
      </c>
      <c r="AB156" s="83"/>
      <c r="AC156" s="83"/>
      <c r="AD156" s="83"/>
      <c r="AE156" s="83"/>
      <c r="AF156" s="98">
        <f t="shared" si="21"/>
        <v>0</v>
      </c>
      <c r="AG156" s="11"/>
      <c r="AH156" s="17">
        <f t="shared" si="22"/>
        <v>0</v>
      </c>
      <c r="AI156" s="17">
        <f t="shared" si="25"/>
        <v>9</v>
      </c>
      <c r="AJ156" s="17"/>
      <c r="AK156" s="17"/>
      <c r="AL156" s="17"/>
      <c r="AM156" s="17"/>
      <c r="AN156" s="17"/>
      <c r="AO156" s="17" t="str">
        <f t="shared" si="26"/>
        <v/>
      </c>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c r="EB156" s="17"/>
      <c r="EC156" s="17"/>
      <c r="ED156" s="17"/>
      <c r="EE156" s="17"/>
      <c r="EF156" s="17"/>
      <c r="EG156" s="17"/>
      <c r="EH156" s="17"/>
      <c r="EI156" s="17"/>
      <c r="EJ156" s="17"/>
      <c r="EK156" s="17"/>
      <c r="EL156" s="17"/>
      <c r="EM156" s="17"/>
      <c r="EN156" s="17"/>
      <c r="EO156" s="17"/>
      <c r="EP156" s="17"/>
      <c r="EQ156" s="17"/>
      <c r="ER156" s="17"/>
      <c r="ES156" s="17"/>
      <c r="ET156" s="17"/>
      <c r="EU156" s="17"/>
      <c r="EV156" s="17"/>
      <c r="EW156" s="17"/>
      <c r="EX156" s="17"/>
      <c r="EY156" s="17"/>
      <c r="EZ156" s="17"/>
      <c r="FA156" s="17"/>
      <c r="FB156" s="17"/>
      <c r="FC156" s="17"/>
      <c r="FD156" s="17"/>
      <c r="FE156" s="17"/>
      <c r="FF156" s="17"/>
    </row>
    <row r="157" spans="1:162" ht="18">
      <c r="A157" s="91" t="str">
        <f>IF('THICKNESS INPUT'!A158="","",'THICKNESS INPUT'!A158)</f>
        <v/>
      </c>
      <c r="B157" s="92" t="str">
        <f>IF('THICKNESS INPUT'!B158="","",'THICKNESS INPUT'!B158)</f>
        <v/>
      </c>
      <c r="C157" s="93" t="str">
        <f>IF($H157="","",IF('INFORMATION INPUT'!$B$3="IN",FIXED('INFORMATION INPUT'!$B$4,2),FIXED('INFORMATION INPUT'!$B$4,0)))</f>
        <v/>
      </c>
      <c r="D157" s="93" t="str">
        <f>IF('THICKNESS INPUT'!C158="","",'THICKNESS INPUT'!C158)</f>
        <v/>
      </c>
      <c r="E157" s="93" t="str">
        <f>IF('THICKNESS INPUT'!D158="","",'THICKNESS INPUT'!D158)</f>
        <v/>
      </c>
      <c r="F157" s="94" t="str">
        <f>IF('THICKNESS INPUT'!E158="","",'THICKNESS INPUT'!E158)</f>
        <v/>
      </c>
      <c r="G157" s="93" t="str">
        <f>IF('THICKNESS INPUT'!F158="","",'THICKNESS INPUT'!F158)</f>
        <v/>
      </c>
      <c r="H157" s="93" t="str">
        <f>IF('THICKNESS INPUT'!G158="","",IF('INFORMATION INPUT'!$B$3="IN",FIXED('THICKNESS INPUT'!G158,2),ROUND('THICKNESS INPUT'!G158*25.4,0)))</f>
        <v/>
      </c>
      <c r="I157" s="93" t="str">
        <f>IF('THICKNESS INPUT'!H158="","",IF('INFORMATION INPUT'!$B$3="IN",FIXED('THICKNESS INPUT'!H158,2),ROUND('THICKNESS INPUT'!H158*25.4,0)))</f>
        <v/>
      </c>
      <c r="J157" s="93" t="str">
        <f>IF('THICKNESS INPUT'!I158="","",IF('INFORMATION INPUT'!$B$3="IN",FIXED('THICKNESS INPUT'!I158,2),ROUND('THICKNESS INPUT'!I158*25.4,0)))</f>
        <v/>
      </c>
      <c r="K157" s="93" t="str">
        <f>IF('THICKNESS INPUT'!J158="","",IF('INFORMATION INPUT'!$B$3="IN",FIXED('THICKNESS INPUT'!J158,2),ROUND('THICKNESS INPUT'!J158*25.4,0)))</f>
        <v/>
      </c>
      <c r="L157" s="93" t="str">
        <f>IF('THICKNESS INPUT'!K158="","",IF('INFORMATION INPUT'!$B$3="IN",FIXED('THICKNESS INPUT'!K158,2),ROUND('THICKNESS INPUT'!K158*25.4,0)))</f>
        <v/>
      </c>
      <c r="M157" s="93" t="str">
        <f>IF('THICKNESS INPUT'!L158="","",IF('INFORMATION INPUT'!$B$3="IN",FIXED('THICKNESS INPUT'!L158,2),ROUND('THICKNESS INPUT'!L158*25.4,0)))</f>
        <v/>
      </c>
      <c r="N157" s="93" t="str">
        <f>IF('THICKNESS INPUT'!M158="","",IF('INFORMATION INPUT'!$B$3="IN",FIXED('THICKNESS INPUT'!M158,2),ROUND('THICKNESS INPUT'!M158*25.4,0)))</f>
        <v/>
      </c>
      <c r="O157" s="93" t="str">
        <f>IF('THICKNESS INPUT'!N158="","",IF('INFORMATION INPUT'!$B$3="IN",FIXED('THICKNESS INPUT'!N158,2),ROUND('THICKNESS INPUT'!N158*25.4,0)))</f>
        <v/>
      </c>
      <c r="P157" s="93" t="str">
        <f>IF('THICKNESS INPUT'!O158="","",IF('INFORMATION INPUT'!$B$3="IN",FIXED('THICKNESS INPUT'!O158,2),ROUND('THICKNESS INPUT'!O158*25.4,0)))</f>
        <v/>
      </c>
      <c r="Q157" s="91" t="str">
        <f>IF(H157="","",IF('INFORMATION INPUT'!$B$3="IN",(FIXED(MROUND(AVERAGE('THICKNESS INPUT'!G158:O158),0.05),2)),MROUND(AVERAGE(H157:P157),1)))</f>
        <v/>
      </c>
      <c r="R157" s="93" t="str">
        <f t="shared" si="23"/>
        <v xml:space="preserve"> </v>
      </c>
      <c r="S157" s="93" t="str">
        <f>IF('THICKNESS INPUT'!P158="","",'THICKNESS INPUT'!P158)</f>
        <v/>
      </c>
      <c r="T157" s="93" t="str">
        <f>IF('THICKNESS INPUT'!Q158="","",IF('INFORMATION INPUT'!$B$3="IN",FIXED(MROUND('THICKNESS INPUT'!Q158,0.05),2),ROUND('THICKNESS INPUT'!Q158*25.4,0)))</f>
        <v/>
      </c>
      <c r="U157" s="93" t="str">
        <f t="shared" si="18"/>
        <v/>
      </c>
      <c r="V157" s="97"/>
      <c r="W157" s="98">
        <f>'INFORMATION INPUT'!$B$4-IF(+'INFORMATION INPUT'!$C$3="METRIC",25.4,1)</f>
        <v>7</v>
      </c>
      <c r="X157" s="98">
        <f t="shared" si="19"/>
        <v>0</v>
      </c>
      <c r="Y157" s="98">
        <f>IF(MAXA($AO157)&gt;'INFORMATION INPUT'!$B$4,IF(($AO157&gt;=(3*'THICKNESS REPORT'!$E$27)+'INFORMATION INPUT'!$B$4),1,0),0)</f>
        <v>0</v>
      </c>
      <c r="Z157" s="98">
        <f t="shared" si="20"/>
        <v>0</v>
      </c>
      <c r="AA157" s="98" t="str">
        <f t="shared" si="24"/>
        <v/>
      </c>
      <c r="AB157" s="83"/>
      <c r="AC157" s="83"/>
      <c r="AD157" s="83"/>
      <c r="AE157" s="83"/>
      <c r="AF157" s="98">
        <f t="shared" si="21"/>
        <v>0</v>
      </c>
      <c r="AG157" s="11"/>
      <c r="AH157" s="17">
        <f t="shared" si="22"/>
        <v>0</v>
      </c>
      <c r="AI157" s="17">
        <f t="shared" si="25"/>
        <v>9</v>
      </c>
      <c r="AJ157" s="17"/>
      <c r="AK157" s="17"/>
      <c r="AL157" s="17"/>
      <c r="AM157" s="17"/>
      <c r="AN157" s="17"/>
      <c r="AO157" s="17" t="str">
        <f t="shared" si="26"/>
        <v/>
      </c>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7"/>
      <c r="EB157" s="17"/>
      <c r="EC157" s="17"/>
      <c r="ED157" s="17"/>
      <c r="EE157" s="17"/>
      <c r="EF157" s="17"/>
      <c r="EG157" s="17"/>
      <c r="EH157" s="17"/>
      <c r="EI157" s="17"/>
      <c r="EJ157" s="17"/>
      <c r="EK157" s="17"/>
      <c r="EL157" s="17"/>
      <c r="EM157" s="17"/>
      <c r="EN157" s="17"/>
      <c r="EO157" s="17"/>
      <c r="EP157" s="17"/>
      <c r="EQ157" s="17"/>
      <c r="ER157" s="17"/>
      <c r="ES157" s="17"/>
      <c r="ET157" s="17"/>
      <c r="EU157" s="17"/>
      <c r="EV157" s="17"/>
      <c r="EW157" s="17"/>
      <c r="EX157" s="17"/>
      <c r="EY157" s="17"/>
      <c r="EZ157" s="17"/>
      <c r="FA157" s="17"/>
      <c r="FB157" s="17"/>
      <c r="FC157" s="17"/>
      <c r="FD157" s="17"/>
      <c r="FE157" s="17"/>
      <c r="FF157" s="17"/>
    </row>
    <row r="158" spans="1:162" ht="18">
      <c r="A158" s="91" t="str">
        <f>IF('THICKNESS INPUT'!A159="","",'THICKNESS INPUT'!A159)</f>
        <v/>
      </c>
      <c r="B158" s="92" t="str">
        <f>IF('THICKNESS INPUT'!B159="","",'THICKNESS INPUT'!B159)</f>
        <v/>
      </c>
      <c r="C158" s="93" t="str">
        <f>IF($H158="","",IF('INFORMATION INPUT'!$B$3="IN",FIXED('INFORMATION INPUT'!$B$4,2),FIXED('INFORMATION INPUT'!$B$4,0)))</f>
        <v/>
      </c>
      <c r="D158" s="93" t="str">
        <f>IF('THICKNESS INPUT'!C159="","",'THICKNESS INPUT'!C159)</f>
        <v/>
      </c>
      <c r="E158" s="93" t="str">
        <f>IF('THICKNESS INPUT'!D159="","",'THICKNESS INPUT'!D159)</f>
        <v/>
      </c>
      <c r="F158" s="94" t="str">
        <f>IF('THICKNESS INPUT'!E159="","",'THICKNESS INPUT'!E159)</f>
        <v/>
      </c>
      <c r="G158" s="93" t="str">
        <f>IF('THICKNESS INPUT'!F159="","",'THICKNESS INPUT'!F159)</f>
        <v/>
      </c>
      <c r="H158" s="93" t="str">
        <f>IF('THICKNESS INPUT'!G159="","",IF('INFORMATION INPUT'!$B$3="IN",FIXED('THICKNESS INPUT'!G159,2),ROUND('THICKNESS INPUT'!G159*25.4,0)))</f>
        <v/>
      </c>
      <c r="I158" s="93" t="str">
        <f>IF('THICKNESS INPUT'!H159="","",IF('INFORMATION INPUT'!$B$3="IN",FIXED('THICKNESS INPUT'!H159,2),ROUND('THICKNESS INPUT'!H159*25.4,0)))</f>
        <v/>
      </c>
      <c r="J158" s="93" t="str">
        <f>IF('THICKNESS INPUT'!I159="","",IF('INFORMATION INPUT'!$B$3="IN",FIXED('THICKNESS INPUT'!I159,2),ROUND('THICKNESS INPUT'!I159*25.4,0)))</f>
        <v/>
      </c>
      <c r="K158" s="93" t="str">
        <f>IF('THICKNESS INPUT'!J159="","",IF('INFORMATION INPUT'!$B$3="IN",FIXED('THICKNESS INPUT'!J159,2),ROUND('THICKNESS INPUT'!J159*25.4,0)))</f>
        <v/>
      </c>
      <c r="L158" s="93" t="str">
        <f>IF('THICKNESS INPUT'!K159="","",IF('INFORMATION INPUT'!$B$3="IN",FIXED('THICKNESS INPUT'!K159,2),ROUND('THICKNESS INPUT'!K159*25.4,0)))</f>
        <v/>
      </c>
      <c r="M158" s="93" t="str">
        <f>IF('THICKNESS INPUT'!L159="","",IF('INFORMATION INPUT'!$B$3="IN",FIXED('THICKNESS INPUT'!L159,2),ROUND('THICKNESS INPUT'!L159*25.4,0)))</f>
        <v/>
      </c>
      <c r="N158" s="93" t="str">
        <f>IF('THICKNESS INPUT'!M159="","",IF('INFORMATION INPUT'!$B$3="IN",FIXED('THICKNESS INPUT'!M159,2),ROUND('THICKNESS INPUT'!M159*25.4,0)))</f>
        <v/>
      </c>
      <c r="O158" s="93" t="str">
        <f>IF('THICKNESS INPUT'!N159="","",IF('INFORMATION INPUT'!$B$3="IN",FIXED('THICKNESS INPUT'!N159,2),ROUND('THICKNESS INPUT'!N159*25.4,0)))</f>
        <v/>
      </c>
      <c r="P158" s="93" t="str">
        <f>IF('THICKNESS INPUT'!O159="","",IF('INFORMATION INPUT'!$B$3="IN",FIXED('THICKNESS INPUT'!O159,2),ROUND('THICKNESS INPUT'!O159*25.4,0)))</f>
        <v/>
      </c>
      <c r="Q158" s="91" t="str">
        <f>IF(H158="","",IF('INFORMATION INPUT'!$B$3="IN",(FIXED(MROUND(AVERAGE('THICKNESS INPUT'!G159:O159),0.05),2)),MROUND(AVERAGE(H158:P158),1)))</f>
        <v/>
      </c>
      <c r="R158" s="93" t="str">
        <f t="shared" si="23"/>
        <v xml:space="preserve"> </v>
      </c>
      <c r="S158" s="93" t="str">
        <f>IF('THICKNESS INPUT'!P159="","",'THICKNESS INPUT'!P159)</f>
        <v/>
      </c>
      <c r="T158" s="93" t="str">
        <f>IF('THICKNESS INPUT'!Q159="","",IF('INFORMATION INPUT'!$B$3="IN",FIXED(MROUND('THICKNESS INPUT'!Q159,0.05),2),ROUND('THICKNESS INPUT'!Q159*25.4,0)))</f>
        <v/>
      </c>
      <c r="U158" s="93" t="str">
        <f t="shared" si="18"/>
        <v/>
      </c>
      <c r="V158" s="97"/>
      <c r="W158" s="98">
        <f>'INFORMATION INPUT'!$B$4-IF(+'INFORMATION INPUT'!$C$3="METRIC",25.4,1)</f>
        <v>7</v>
      </c>
      <c r="X158" s="98">
        <f t="shared" si="19"/>
        <v>0</v>
      </c>
      <c r="Y158" s="98">
        <f>IF(MAXA($AO158)&gt;'INFORMATION INPUT'!$B$4,IF(($AO158&gt;=(3*'THICKNESS REPORT'!$E$27)+'INFORMATION INPUT'!$B$4),1,0),0)</f>
        <v>0</v>
      </c>
      <c r="Z158" s="98">
        <f t="shared" si="20"/>
        <v>0</v>
      </c>
      <c r="AA158" s="98" t="str">
        <f t="shared" si="24"/>
        <v/>
      </c>
      <c r="AB158" s="83"/>
      <c r="AC158" s="83"/>
      <c r="AD158" s="83"/>
      <c r="AE158" s="83"/>
      <c r="AF158" s="98">
        <f t="shared" si="21"/>
        <v>0</v>
      </c>
      <c r="AG158" s="11"/>
      <c r="AH158" s="17">
        <f t="shared" si="22"/>
        <v>0</v>
      </c>
      <c r="AI158" s="17">
        <f t="shared" si="25"/>
        <v>9</v>
      </c>
      <c r="AJ158" s="17"/>
      <c r="AK158" s="17"/>
      <c r="AL158" s="17"/>
      <c r="AM158" s="17"/>
      <c r="AN158" s="17"/>
      <c r="AO158" s="17" t="str">
        <f t="shared" si="26"/>
        <v/>
      </c>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7"/>
      <c r="EB158" s="17"/>
      <c r="EC158" s="17"/>
      <c r="ED158" s="17"/>
      <c r="EE158" s="17"/>
      <c r="EF158" s="17"/>
      <c r="EG158" s="17"/>
      <c r="EH158" s="17"/>
      <c r="EI158" s="17"/>
      <c r="EJ158" s="17"/>
      <c r="EK158" s="17"/>
      <c r="EL158" s="17"/>
      <c r="EM158" s="17"/>
      <c r="EN158" s="17"/>
      <c r="EO158" s="17"/>
      <c r="EP158" s="17"/>
      <c r="EQ158" s="17"/>
      <c r="ER158" s="17"/>
      <c r="ES158" s="17"/>
      <c r="ET158" s="17"/>
      <c r="EU158" s="17"/>
      <c r="EV158" s="17"/>
      <c r="EW158" s="17"/>
      <c r="EX158" s="17"/>
      <c r="EY158" s="17"/>
      <c r="EZ158" s="17"/>
      <c r="FA158" s="17"/>
      <c r="FB158" s="17"/>
      <c r="FC158" s="17"/>
      <c r="FD158" s="17"/>
      <c r="FE158" s="17"/>
      <c r="FF158" s="17"/>
    </row>
    <row r="159" spans="1:162" ht="18">
      <c r="A159" s="91" t="str">
        <f>IF('THICKNESS INPUT'!A160="","",'THICKNESS INPUT'!A160)</f>
        <v/>
      </c>
      <c r="B159" s="92" t="str">
        <f>IF('THICKNESS INPUT'!B160="","",'THICKNESS INPUT'!B160)</f>
        <v/>
      </c>
      <c r="C159" s="93" t="str">
        <f>IF($H159="","",IF('INFORMATION INPUT'!$B$3="IN",FIXED('INFORMATION INPUT'!$B$4,2),FIXED('INFORMATION INPUT'!$B$4,0)))</f>
        <v/>
      </c>
      <c r="D159" s="93" t="str">
        <f>IF('THICKNESS INPUT'!C160="","",'THICKNESS INPUT'!C160)</f>
        <v/>
      </c>
      <c r="E159" s="93" t="str">
        <f>IF('THICKNESS INPUT'!D160="","",'THICKNESS INPUT'!D160)</f>
        <v/>
      </c>
      <c r="F159" s="94" t="str">
        <f>IF('THICKNESS INPUT'!E160="","",'THICKNESS INPUT'!E160)</f>
        <v/>
      </c>
      <c r="G159" s="93" t="str">
        <f>IF('THICKNESS INPUT'!F160="","",'THICKNESS INPUT'!F160)</f>
        <v/>
      </c>
      <c r="H159" s="93" t="str">
        <f>IF('THICKNESS INPUT'!G160="","",IF('INFORMATION INPUT'!$B$3="IN",FIXED('THICKNESS INPUT'!G160,2),ROUND('THICKNESS INPUT'!G160*25.4,0)))</f>
        <v/>
      </c>
      <c r="I159" s="93" t="str">
        <f>IF('THICKNESS INPUT'!H160="","",IF('INFORMATION INPUT'!$B$3="IN",FIXED('THICKNESS INPUT'!H160,2),ROUND('THICKNESS INPUT'!H160*25.4,0)))</f>
        <v/>
      </c>
      <c r="J159" s="93" t="str">
        <f>IF('THICKNESS INPUT'!I160="","",IF('INFORMATION INPUT'!$B$3="IN",FIXED('THICKNESS INPUT'!I160,2),ROUND('THICKNESS INPUT'!I160*25.4,0)))</f>
        <v/>
      </c>
      <c r="K159" s="93" t="str">
        <f>IF('THICKNESS INPUT'!J160="","",IF('INFORMATION INPUT'!$B$3="IN",FIXED('THICKNESS INPUT'!J160,2),ROUND('THICKNESS INPUT'!J160*25.4,0)))</f>
        <v/>
      </c>
      <c r="L159" s="93" t="str">
        <f>IF('THICKNESS INPUT'!K160="","",IF('INFORMATION INPUT'!$B$3="IN",FIXED('THICKNESS INPUT'!K160,2),ROUND('THICKNESS INPUT'!K160*25.4,0)))</f>
        <v/>
      </c>
      <c r="M159" s="93" t="str">
        <f>IF('THICKNESS INPUT'!L160="","",IF('INFORMATION INPUT'!$B$3="IN",FIXED('THICKNESS INPUT'!L160,2),ROUND('THICKNESS INPUT'!L160*25.4,0)))</f>
        <v/>
      </c>
      <c r="N159" s="93" t="str">
        <f>IF('THICKNESS INPUT'!M160="","",IF('INFORMATION INPUT'!$B$3="IN",FIXED('THICKNESS INPUT'!M160,2),ROUND('THICKNESS INPUT'!M160*25.4,0)))</f>
        <v/>
      </c>
      <c r="O159" s="93" t="str">
        <f>IF('THICKNESS INPUT'!N160="","",IF('INFORMATION INPUT'!$B$3="IN",FIXED('THICKNESS INPUT'!N160,2),ROUND('THICKNESS INPUT'!N160*25.4,0)))</f>
        <v/>
      </c>
      <c r="P159" s="93" t="str">
        <f>IF('THICKNESS INPUT'!O160="","",IF('INFORMATION INPUT'!$B$3="IN",FIXED('THICKNESS INPUT'!O160,2),ROUND('THICKNESS INPUT'!O160*25.4,0)))</f>
        <v/>
      </c>
      <c r="Q159" s="91" t="str">
        <f>IF(H159="","",IF('INFORMATION INPUT'!$B$3="IN",(FIXED(MROUND(AVERAGE('THICKNESS INPUT'!G160:O160),0.05),2)),MROUND(AVERAGE(H159:P159),1)))</f>
        <v/>
      </c>
      <c r="R159" s="93" t="str">
        <f t="shared" si="23"/>
        <v xml:space="preserve"> </v>
      </c>
      <c r="S159" s="93" t="str">
        <f>IF('THICKNESS INPUT'!P160="","",'THICKNESS INPUT'!P160)</f>
        <v/>
      </c>
      <c r="T159" s="93" t="str">
        <f>IF('THICKNESS INPUT'!Q160="","",IF('INFORMATION INPUT'!$B$3="IN",FIXED(MROUND('THICKNESS INPUT'!Q160,0.05),2),ROUND('THICKNESS INPUT'!Q160*25.4,0)))</f>
        <v/>
      </c>
      <c r="U159" s="93" t="str">
        <f t="shared" si="18"/>
        <v/>
      </c>
      <c r="V159" s="97"/>
      <c r="W159" s="98">
        <f>'INFORMATION INPUT'!$B$4-IF(+'INFORMATION INPUT'!$C$3="METRIC",25.4,1)</f>
        <v>7</v>
      </c>
      <c r="X159" s="98">
        <f t="shared" si="19"/>
        <v>0</v>
      </c>
      <c r="Y159" s="98">
        <f>IF(MAXA($AO159)&gt;'INFORMATION INPUT'!$B$4,IF(($AO159&gt;=(3*'THICKNESS REPORT'!$E$27)+'INFORMATION INPUT'!$B$4),1,0),0)</f>
        <v>0</v>
      </c>
      <c r="Z159" s="98">
        <f t="shared" si="20"/>
        <v>0</v>
      </c>
      <c r="AA159" s="98" t="str">
        <f t="shared" si="24"/>
        <v/>
      </c>
      <c r="AB159" s="83"/>
      <c r="AC159" s="83"/>
      <c r="AD159" s="83"/>
      <c r="AE159" s="83"/>
      <c r="AF159" s="98">
        <f t="shared" si="21"/>
        <v>0</v>
      </c>
      <c r="AG159" s="11"/>
      <c r="AH159" s="17">
        <f t="shared" si="22"/>
        <v>0</v>
      </c>
      <c r="AI159" s="17">
        <f t="shared" si="25"/>
        <v>9</v>
      </c>
      <c r="AJ159" s="17"/>
      <c r="AK159" s="17"/>
      <c r="AL159" s="17"/>
      <c r="AM159" s="17"/>
      <c r="AN159" s="17"/>
      <c r="AO159" s="17" t="str">
        <f t="shared" si="26"/>
        <v/>
      </c>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7"/>
      <c r="EB159" s="17"/>
      <c r="EC159" s="17"/>
      <c r="ED159" s="17"/>
      <c r="EE159" s="17"/>
      <c r="EF159" s="17"/>
      <c r="EG159" s="17"/>
      <c r="EH159" s="17"/>
      <c r="EI159" s="17"/>
      <c r="EJ159" s="17"/>
      <c r="EK159" s="17"/>
      <c r="EL159" s="17"/>
      <c r="EM159" s="17"/>
      <c r="EN159" s="17"/>
      <c r="EO159" s="17"/>
      <c r="EP159" s="17"/>
      <c r="EQ159" s="17"/>
      <c r="ER159" s="17"/>
      <c r="ES159" s="17"/>
      <c r="ET159" s="17"/>
      <c r="EU159" s="17"/>
      <c r="EV159" s="17"/>
      <c r="EW159" s="17"/>
      <c r="EX159" s="17"/>
      <c r="EY159" s="17"/>
      <c r="EZ159" s="17"/>
      <c r="FA159" s="17"/>
      <c r="FB159" s="17"/>
      <c r="FC159" s="17"/>
      <c r="FD159" s="17"/>
      <c r="FE159" s="17"/>
      <c r="FF159" s="17"/>
    </row>
    <row r="160" spans="1:162" ht="18">
      <c r="A160" s="91" t="str">
        <f>IF('THICKNESS INPUT'!A161="","",'THICKNESS INPUT'!A161)</f>
        <v/>
      </c>
      <c r="B160" s="92" t="str">
        <f>IF('THICKNESS INPUT'!B161="","",'THICKNESS INPUT'!B161)</f>
        <v/>
      </c>
      <c r="C160" s="93" t="str">
        <f>IF($H160="","",IF('INFORMATION INPUT'!$B$3="IN",FIXED('INFORMATION INPUT'!$B$4,2),FIXED('INFORMATION INPUT'!$B$4,0)))</f>
        <v/>
      </c>
      <c r="D160" s="93" t="str">
        <f>IF('THICKNESS INPUT'!C161="","",'THICKNESS INPUT'!C161)</f>
        <v/>
      </c>
      <c r="E160" s="93" t="str">
        <f>IF('THICKNESS INPUT'!D161="","",'THICKNESS INPUT'!D161)</f>
        <v/>
      </c>
      <c r="F160" s="94" t="str">
        <f>IF('THICKNESS INPUT'!E161="","",'THICKNESS INPUT'!E161)</f>
        <v/>
      </c>
      <c r="G160" s="93" t="str">
        <f>IF('THICKNESS INPUT'!F161="","",'THICKNESS INPUT'!F161)</f>
        <v/>
      </c>
      <c r="H160" s="93" t="str">
        <f>IF('THICKNESS INPUT'!G161="","",IF('INFORMATION INPUT'!$B$3="IN",FIXED('THICKNESS INPUT'!G161,2),ROUND('THICKNESS INPUT'!G161*25.4,0)))</f>
        <v/>
      </c>
      <c r="I160" s="93" t="str">
        <f>IF('THICKNESS INPUT'!H161="","",IF('INFORMATION INPUT'!$B$3="IN",FIXED('THICKNESS INPUT'!H161,2),ROUND('THICKNESS INPUT'!H161*25.4,0)))</f>
        <v/>
      </c>
      <c r="J160" s="93" t="str">
        <f>IF('THICKNESS INPUT'!I161="","",IF('INFORMATION INPUT'!$B$3="IN",FIXED('THICKNESS INPUT'!I161,2),ROUND('THICKNESS INPUT'!I161*25.4,0)))</f>
        <v/>
      </c>
      <c r="K160" s="93" t="str">
        <f>IF('THICKNESS INPUT'!J161="","",IF('INFORMATION INPUT'!$B$3="IN",FIXED('THICKNESS INPUT'!J161,2),ROUND('THICKNESS INPUT'!J161*25.4,0)))</f>
        <v/>
      </c>
      <c r="L160" s="93" t="str">
        <f>IF('THICKNESS INPUT'!K161="","",IF('INFORMATION INPUT'!$B$3="IN",FIXED('THICKNESS INPUT'!K161,2),ROUND('THICKNESS INPUT'!K161*25.4,0)))</f>
        <v/>
      </c>
      <c r="M160" s="93" t="str">
        <f>IF('THICKNESS INPUT'!L161="","",IF('INFORMATION INPUT'!$B$3="IN",FIXED('THICKNESS INPUT'!L161,2),ROUND('THICKNESS INPUT'!L161*25.4,0)))</f>
        <v/>
      </c>
      <c r="N160" s="93" t="str">
        <f>IF('THICKNESS INPUT'!M161="","",IF('INFORMATION INPUT'!$B$3="IN",FIXED('THICKNESS INPUT'!M161,2),ROUND('THICKNESS INPUT'!M161*25.4,0)))</f>
        <v/>
      </c>
      <c r="O160" s="93" t="str">
        <f>IF('THICKNESS INPUT'!N161="","",IF('INFORMATION INPUT'!$B$3="IN",FIXED('THICKNESS INPUT'!N161,2),ROUND('THICKNESS INPUT'!N161*25.4,0)))</f>
        <v/>
      </c>
      <c r="P160" s="93" t="str">
        <f>IF('THICKNESS INPUT'!O161="","",IF('INFORMATION INPUT'!$B$3="IN",FIXED('THICKNESS INPUT'!O161,2),ROUND('THICKNESS INPUT'!O161*25.4,0)))</f>
        <v/>
      </c>
      <c r="Q160" s="91" t="str">
        <f>IF(H160="","",IF('INFORMATION INPUT'!$B$3="IN",(FIXED(MROUND(AVERAGE('THICKNESS INPUT'!G161:O161),0.05),2)),MROUND(AVERAGE(H160:P160),1)))</f>
        <v/>
      </c>
      <c r="R160" s="93" t="str">
        <f t="shared" si="23"/>
        <v xml:space="preserve"> </v>
      </c>
      <c r="S160" s="93" t="str">
        <f>IF('THICKNESS INPUT'!P161="","",'THICKNESS INPUT'!P161)</f>
        <v/>
      </c>
      <c r="T160" s="93" t="str">
        <f>IF('THICKNESS INPUT'!Q161="","",IF('INFORMATION INPUT'!$B$3="IN",FIXED(MROUND('THICKNESS INPUT'!Q161,0.05),2),ROUND('THICKNESS INPUT'!Q161*25.4,0)))</f>
        <v/>
      </c>
      <c r="U160" s="93" t="str">
        <f t="shared" si="18"/>
        <v/>
      </c>
      <c r="V160" s="97"/>
      <c r="W160" s="98">
        <f>'INFORMATION INPUT'!$B$4-IF(+'INFORMATION INPUT'!$C$3="METRIC",25.4,1)</f>
        <v>7</v>
      </c>
      <c r="X160" s="98">
        <f t="shared" si="19"/>
        <v>0</v>
      </c>
      <c r="Y160" s="98">
        <f>IF(MAXA($AO160)&gt;'INFORMATION INPUT'!$B$4,IF(($AO160&gt;=(3*'THICKNESS REPORT'!$E$27)+'INFORMATION INPUT'!$B$4),1,0),0)</f>
        <v>0</v>
      </c>
      <c r="Z160" s="98">
        <f t="shared" si="20"/>
        <v>0</v>
      </c>
      <c r="AA160" s="98" t="str">
        <f t="shared" si="24"/>
        <v/>
      </c>
      <c r="AB160" s="83"/>
      <c r="AC160" s="83"/>
      <c r="AD160" s="83"/>
      <c r="AE160" s="83"/>
      <c r="AF160" s="98">
        <f t="shared" si="21"/>
        <v>0</v>
      </c>
      <c r="AG160" s="11"/>
      <c r="AH160" s="17">
        <f t="shared" si="22"/>
        <v>0</v>
      </c>
      <c r="AI160" s="17">
        <f t="shared" si="25"/>
        <v>9</v>
      </c>
      <c r="AJ160" s="17"/>
      <c r="AK160" s="17"/>
      <c r="AL160" s="17"/>
      <c r="AM160" s="17"/>
      <c r="AN160" s="17"/>
      <c r="AO160" s="17" t="str">
        <f t="shared" si="26"/>
        <v/>
      </c>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7"/>
      <c r="EB160" s="17"/>
      <c r="EC160" s="17"/>
      <c r="ED160" s="17"/>
      <c r="EE160" s="17"/>
      <c r="EF160" s="17"/>
      <c r="EG160" s="17"/>
      <c r="EH160" s="17"/>
      <c r="EI160" s="17"/>
      <c r="EJ160" s="17"/>
      <c r="EK160" s="17"/>
      <c r="EL160" s="17"/>
      <c r="EM160" s="17"/>
      <c r="EN160" s="17"/>
      <c r="EO160" s="17"/>
      <c r="EP160" s="17"/>
      <c r="EQ160" s="17"/>
      <c r="ER160" s="17"/>
      <c r="ES160" s="17"/>
      <c r="ET160" s="17"/>
      <c r="EU160" s="17"/>
      <c r="EV160" s="17"/>
      <c r="EW160" s="17"/>
      <c r="EX160" s="17"/>
      <c r="EY160" s="17"/>
      <c r="EZ160" s="17"/>
      <c r="FA160" s="17"/>
      <c r="FB160" s="17"/>
      <c r="FC160" s="17"/>
      <c r="FD160" s="17"/>
      <c r="FE160" s="17"/>
      <c r="FF160" s="17"/>
    </row>
    <row r="161" spans="1:162" ht="18">
      <c r="A161" s="91" t="str">
        <f>IF('THICKNESS INPUT'!A162="","",'THICKNESS INPUT'!A162)</f>
        <v/>
      </c>
      <c r="B161" s="92" t="str">
        <f>IF('THICKNESS INPUT'!B162="","",'THICKNESS INPUT'!B162)</f>
        <v/>
      </c>
      <c r="C161" s="93" t="str">
        <f>IF($H161="","",IF('INFORMATION INPUT'!$B$3="IN",FIXED('INFORMATION INPUT'!$B$4,2),FIXED('INFORMATION INPUT'!$B$4,0)))</f>
        <v/>
      </c>
      <c r="D161" s="93" t="str">
        <f>IF('THICKNESS INPUT'!C162="","",'THICKNESS INPUT'!C162)</f>
        <v/>
      </c>
      <c r="E161" s="93" t="str">
        <f>IF('THICKNESS INPUT'!D162="","",'THICKNESS INPUT'!D162)</f>
        <v/>
      </c>
      <c r="F161" s="94" t="str">
        <f>IF('THICKNESS INPUT'!E162="","",'THICKNESS INPUT'!E162)</f>
        <v/>
      </c>
      <c r="G161" s="93" t="str">
        <f>IF('THICKNESS INPUT'!F162="","",'THICKNESS INPUT'!F162)</f>
        <v/>
      </c>
      <c r="H161" s="93" t="str">
        <f>IF('THICKNESS INPUT'!G162="","",IF('INFORMATION INPUT'!$B$3="IN",FIXED('THICKNESS INPUT'!G162,2),ROUND('THICKNESS INPUT'!G162*25.4,0)))</f>
        <v/>
      </c>
      <c r="I161" s="93" t="str">
        <f>IF('THICKNESS INPUT'!H162="","",IF('INFORMATION INPUT'!$B$3="IN",FIXED('THICKNESS INPUT'!H162,2),ROUND('THICKNESS INPUT'!H162*25.4,0)))</f>
        <v/>
      </c>
      <c r="J161" s="93" t="str">
        <f>IF('THICKNESS INPUT'!I162="","",IF('INFORMATION INPUT'!$B$3="IN",FIXED('THICKNESS INPUT'!I162,2),ROUND('THICKNESS INPUT'!I162*25.4,0)))</f>
        <v/>
      </c>
      <c r="K161" s="93" t="str">
        <f>IF('THICKNESS INPUT'!J162="","",IF('INFORMATION INPUT'!$B$3="IN",FIXED('THICKNESS INPUT'!J162,2),ROUND('THICKNESS INPUT'!J162*25.4,0)))</f>
        <v/>
      </c>
      <c r="L161" s="93" t="str">
        <f>IF('THICKNESS INPUT'!K162="","",IF('INFORMATION INPUT'!$B$3="IN",FIXED('THICKNESS INPUT'!K162,2),ROUND('THICKNESS INPUT'!K162*25.4,0)))</f>
        <v/>
      </c>
      <c r="M161" s="93" t="str">
        <f>IF('THICKNESS INPUT'!L162="","",IF('INFORMATION INPUT'!$B$3="IN",FIXED('THICKNESS INPUT'!L162,2),ROUND('THICKNESS INPUT'!L162*25.4,0)))</f>
        <v/>
      </c>
      <c r="N161" s="93" t="str">
        <f>IF('THICKNESS INPUT'!M162="","",IF('INFORMATION INPUT'!$B$3="IN",FIXED('THICKNESS INPUT'!M162,2),ROUND('THICKNESS INPUT'!M162*25.4,0)))</f>
        <v/>
      </c>
      <c r="O161" s="93" t="str">
        <f>IF('THICKNESS INPUT'!N162="","",IF('INFORMATION INPUT'!$B$3="IN",FIXED('THICKNESS INPUT'!N162,2),ROUND('THICKNESS INPUT'!N162*25.4,0)))</f>
        <v/>
      </c>
      <c r="P161" s="93" t="str">
        <f>IF('THICKNESS INPUT'!O162="","",IF('INFORMATION INPUT'!$B$3="IN",FIXED('THICKNESS INPUT'!O162,2),ROUND('THICKNESS INPUT'!O162*25.4,0)))</f>
        <v/>
      </c>
      <c r="Q161" s="91" t="str">
        <f>IF(H161="","",IF('INFORMATION INPUT'!$B$3="IN",(FIXED(MROUND(AVERAGE('THICKNESS INPUT'!G162:O162),0.05),2)),MROUND(AVERAGE(H161:P161),1)))</f>
        <v/>
      </c>
      <c r="R161" s="93" t="str">
        <f t="shared" si="23"/>
        <v xml:space="preserve"> </v>
      </c>
      <c r="S161" s="93" t="str">
        <f>IF('THICKNESS INPUT'!P162="","",'THICKNESS INPUT'!P162)</f>
        <v/>
      </c>
      <c r="T161" s="93" t="str">
        <f>IF('THICKNESS INPUT'!Q162="","",IF('INFORMATION INPUT'!$B$3="IN",FIXED(MROUND('THICKNESS INPUT'!Q162,0.05),2),ROUND('THICKNESS INPUT'!Q162*25.4,0)))</f>
        <v/>
      </c>
      <c r="U161" s="93" t="str">
        <f t="shared" si="18"/>
        <v/>
      </c>
      <c r="V161" s="97"/>
      <c r="W161" s="98">
        <f>'INFORMATION INPUT'!$B$4-IF(+'INFORMATION INPUT'!$C$3="METRIC",25.4,1)</f>
        <v>7</v>
      </c>
      <c r="X161" s="98">
        <f t="shared" si="19"/>
        <v>0</v>
      </c>
      <c r="Y161" s="98">
        <f>IF(MAXA($AO161)&gt;'INFORMATION INPUT'!$B$4,IF(($AO161&gt;=(3*'THICKNESS REPORT'!$E$27)+'INFORMATION INPUT'!$B$4),1,0),0)</f>
        <v>0</v>
      </c>
      <c r="Z161" s="98">
        <f t="shared" si="20"/>
        <v>0</v>
      </c>
      <c r="AA161" s="98" t="str">
        <f t="shared" si="24"/>
        <v/>
      </c>
      <c r="AB161" s="83"/>
      <c r="AC161" s="83"/>
      <c r="AD161" s="83"/>
      <c r="AE161" s="83"/>
      <c r="AF161" s="98">
        <f t="shared" si="21"/>
        <v>0</v>
      </c>
      <c r="AG161" s="11"/>
      <c r="AH161" s="17">
        <f t="shared" si="22"/>
        <v>0</v>
      </c>
      <c r="AI161" s="17">
        <f t="shared" si="25"/>
        <v>9</v>
      </c>
      <c r="AJ161" s="17"/>
      <c r="AK161" s="17"/>
      <c r="AL161" s="17"/>
      <c r="AM161" s="17"/>
      <c r="AN161" s="17"/>
      <c r="AO161" s="17" t="str">
        <f t="shared" si="26"/>
        <v/>
      </c>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c r="EB161" s="17"/>
      <c r="EC161" s="17"/>
      <c r="ED161" s="17"/>
      <c r="EE161" s="17"/>
      <c r="EF161" s="17"/>
      <c r="EG161" s="17"/>
      <c r="EH161" s="17"/>
      <c r="EI161" s="17"/>
      <c r="EJ161" s="17"/>
      <c r="EK161" s="17"/>
      <c r="EL161" s="17"/>
      <c r="EM161" s="17"/>
      <c r="EN161" s="17"/>
      <c r="EO161" s="17"/>
      <c r="EP161" s="17"/>
      <c r="EQ161" s="17"/>
      <c r="ER161" s="17"/>
      <c r="ES161" s="17"/>
      <c r="ET161" s="17"/>
      <c r="EU161" s="17"/>
      <c r="EV161" s="17"/>
      <c r="EW161" s="17"/>
      <c r="EX161" s="17"/>
      <c r="EY161" s="17"/>
      <c r="EZ161" s="17"/>
      <c r="FA161" s="17"/>
      <c r="FB161" s="17"/>
      <c r="FC161" s="17"/>
      <c r="FD161" s="17"/>
      <c r="FE161" s="17"/>
      <c r="FF161" s="17"/>
    </row>
    <row r="162" spans="1:162" ht="18">
      <c r="A162" s="91" t="str">
        <f>IF('THICKNESS INPUT'!A163="","",'THICKNESS INPUT'!A163)</f>
        <v/>
      </c>
      <c r="B162" s="92" t="str">
        <f>IF('THICKNESS INPUT'!B163="","",'THICKNESS INPUT'!B163)</f>
        <v/>
      </c>
      <c r="C162" s="93" t="str">
        <f>IF($H162="","",IF('INFORMATION INPUT'!$B$3="IN",FIXED('INFORMATION INPUT'!$B$4,2),FIXED('INFORMATION INPUT'!$B$4,0)))</f>
        <v/>
      </c>
      <c r="D162" s="93" t="str">
        <f>IF('THICKNESS INPUT'!C163="","",'THICKNESS INPUT'!C163)</f>
        <v/>
      </c>
      <c r="E162" s="93" t="str">
        <f>IF('THICKNESS INPUT'!D163="","",'THICKNESS INPUT'!D163)</f>
        <v/>
      </c>
      <c r="F162" s="94" t="str">
        <f>IF('THICKNESS INPUT'!E163="","",'THICKNESS INPUT'!E163)</f>
        <v/>
      </c>
      <c r="G162" s="93" t="str">
        <f>IF('THICKNESS INPUT'!F163="","",'THICKNESS INPUT'!F163)</f>
        <v/>
      </c>
      <c r="H162" s="93" t="str">
        <f>IF('THICKNESS INPUT'!G163="","",IF('INFORMATION INPUT'!$B$3="IN",FIXED('THICKNESS INPUT'!G163,2),ROUND('THICKNESS INPUT'!G163*25.4,0)))</f>
        <v/>
      </c>
      <c r="I162" s="93" t="str">
        <f>IF('THICKNESS INPUT'!H163="","",IF('INFORMATION INPUT'!$B$3="IN",FIXED('THICKNESS INPUT'!H163,2),ROUND('THICKNESS INPUT'!H163*25.4,0)))</f>
        <v/>
      </c>
      <c r="J162" s="93" t="str">
        <f>IF('THICKNESS INPUT'!I163="","",IF('INFORMATION INPUT'!$B$3="IN",FIXED('THICKNESS INPUT'!I163,2),ROUND('THICKNESS INPUT'!I163*25.4,0)))</f>
        <v/>
      </c>
      <c r="K162" s="93" t="str">
        <f>IF('THICKNESS INPUT'!J163="","",IF('INFORMATION INPUT'!$B$3="IN",FIXED('THICKNESS INPUT'!J163,2),ROUND('THICKNESS INPUT'!J163*25.4,0)))</f>
        <v/>
      </c>
      <c r="L162" s="93" t="str">
        <f>IF('THICKNESS INPUT'!K163="","",IF('INFORMATION INPUT'!$B$3="IN",FIXED('THICKNESS INPUT'!K163,2),ROUND('THICKNESS INPUT'!K163*25.4,0)))</f>
        <v/>
      </c>
      <c r="M162" s="93" t="str">
        <f>IF('THICKNESS INPUT'!L163="","",IF('INFORMATION INPUT'!$B$3="IN",FIXED('THICKNESS INPUT'!L163,2),ROUND('THICKNESS INPUT'!L163*25.4,0)))</f>
        <v/>
      </c>
      <c r="N162" s="93" t="str">
        <f>IF('THICKNESS INPUT'!M163="","",IF('INFORMATION INPUT'!$B$3="IN",FIXED('THICKNESS INPUT'!M163,2),ROUND('THICKNESS INPUT'!M163*25.4,0)))</f>
        <v/>
      </c>
      <c r="O162" s="93" t="str">
        <f>IF('THICKNESS INPUT'!N163="","",IF('INFORMATION INPUT'!$B$3="IN",FIXED('THICKNESS INPUT'!N163,2),ROUND('THICKNESS INPUT'!N163*25.4,0)))</f>
        <v/>
      </c>
      <c r="P162" s="93" t="str">
        <f>IF('THICKNESS INPUT'!O163="","",IF('INFORMATION INPUT'!$B$3="IN",FIXED('THICKNESS INPUT'!O163,2),ROUND('THICKNESS INPUT'!O163*25.4,0)))</f>
        <v/>
      </c>
      <c r="Q162" s="91" t="str">
        <f>IF(H162="","",IF('INFORMATION INPUT'!$B$3="IN",(FIXED(MROUND(AVERAGE('THICKNESS INPUT'!G163:O163),0.05),2)),MROUND(AVERAGE(H162:P162),1)))</f>
        <v/>
      </c>
      <c r="R162" s="93" t="str">
        <f t="shared" si="23"/>
        <v xml:space="preserve"> </v>
      </c>
      <c r="S162" s="93" t="str">
        <f>IF('THICKNESS INPUT'!P163="","",'THICKNESS INPUT'!P163)</f>
        <v/>
      </c>
      <c r="T162" s="93" t="str">
        <f>IF('THICKNESS INPUT'!Q163="","",IF('INFORMATION INPUT'!$B$3="IN",FIXED(MROUND('THICKNESS INPUT'!Q163,0.05),2),ROUND('THICKNESS INPUT'!Q163*25.4,0)))</f>
        <v/>
      </c>
      <c r="U162" s="93" t="str">
        <f t="shared" si="18"/>
        <v/>
      </c>
      <c r="V162" s="97"/>
      <c r="W162" s="98">
        <f>'INFORMATION INPUT'!$B$4-IF(+'INFORMATION INPUT'!$C$3="METRIC",25.4,1)</f>
        <v>7</v>
      </c>
      <c r="X162" s="98">
        <f t="shared" si="19"/>
        <v>0</v>
      </c>
      <c r="Y162" s="98">
        <f>IF(MAXA($AO162)&gt;'INFORMATION INPUT'!$B$4,IF(($AO162&gt;=(3*'THICKNESS REPORT'!$E$27)+'INFORMATION INPUT'!$B$4),1,0),0)</f>
        <v>0</v>
      </c>
      <c r="Z162" s="98">
        <f t="shared" si="20"/>
        <v>0</v>
      </c>
      <c r="AA162" s="98" t="str">
        <f t="shared" si="24"/>
        <v/>
      </c>
      <c r="AB162" s="83"/>
      <c r="AC162" s="83"/>
      <c r="AD162" s="83"/>
      <c r="AE162" s="83"/>
      <c r="AF162" s="98">
        <f t="shared" si="21"/>
        <v>0</v>
      </c>
      <c r="AG162" s="11"/>
      <c r="AH162" s="17">
        <f t="shared" si="22"/>
        <v>0</v>
      </c>
      <c r="AI162" s="17">
        <f t="shared" si="25"/>
        <v>9</v>
      </c>
      <c r="AJ162" s="17"/>
      <c r="AK162" s="17"/>
      <c r="AL162" s="17"/>
      <c r="AM162" s="17"/>
      <c r="AN162" s="17"/>
      <c r="AO162" s="17" t="str">
        <f t="shared" si="26"/>
        <v/>
      </c>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c r="DT162" s="17"/>
      <c r="DU162" s="17"/>
      <c r="DV162" s="17"/>
      <c r="DW162" s="17"/>
      <c r="DX162" s="17"/>
      <c r="DY162" s="17"/>
      <c r="DZ162" s="17"/>
      <c r="EA162" s="17"/>
      <c r="EB162" s="17"/>
      <c r="EC162" s="17"/>
      <c r="ED162" s="17"/>
      <c r="EE162" s="17"/>
      <c r="EF162" s="17"/>
      <c r="EG162" s="17"/>
      <c r="EH162" s="17"/>
      <c r="EI162" s="17"/>
      <c r="EJ162" s="17"/>
      <c r="EK162" s="17"/>
      <c r="EL162" s="17"/>
      <c r="EM162" s="17"/>
      <c r="EN162" s="17"/>
      <c r="EO162" s="17"/>
      <c r="EP162" s="17"/>
      <c r="EQ162" s="17"/>
      <c r="ER162" s="17"/>
      <c r="ES162" s="17"/>
      <c r="ET162" s="17"/>
      <c r="EU162" s="17"/>
      <c r="EV162" s="17"/>
      <c r="EW162" s="17"/>
      <c r="EX162" s="17"/>
      <c r="EY162" s="17"/>
      <c r="EZ162" s="17"/>
      <c r="FA162" s="17"/>
      <c r="FB162" s="17"/>
      <c r="FC162" s="17"/>
      <c r="FD162" s="17"/>
      <c r="FE162" s="17"/>
      <c r="FF162" s="17"/>
    </row>
    <row r="163" spans="1:162" ht="18">
      <c r="A163" s="91" t="str">
        <f>IF('THICKNESS INPUT'!A164="","",'THICKNESS INPUT'!A164)</f>
        <v/>
      </c>
      <c r="B163" s="92" t="str">
        <f>IF('THICKNESS INPUT'!B164="","",'THICKNESS INPUT'!B164)</f>
        <v/>
      </c>
      <c r="C163" s="93" t="str">
        <f>IF($H163="","",IF('INFORMATION INPUT'!$B$3="IN",FIXED('INFORMATION INPUT'!$B$4,2),FIXED('INFORMATION INPUT'!$B$4,0)))</f>
        <v/>
      </c>
      <c r="D163" s="93" t="str">
        <f>IF('THICKNESS INPUT'!C164="","",'THICKNESS INPUT'!C164)</f>
        <v/>
      </c>
      <c r="E163" s="93" t="str">
        <f>IF('THICKNESS INPUT'!D164="","",'THICKNESS INPUT'!D164)</f>
        <v/>
      </c>
      <c r="F163" s="94" t="str">
        <f>IF('THICKNESS INPUT'!E164="","",'THICKNESS INPUT'!E164)</f>
        <v/>
      </c>
      <c r="G163" s="93" t="str">
        <f>IF('THICKNESS INPUT'!F164="","",'THICKNESS INPUT'!F164)</f>
        <v/>
      </c>
      <c r="H163" s="93" t="str">
        <f>IF('THICKNESS INPUT'!G164="","",IF('INFORMATION INPUT'!$B$3="IN",FIXED('THICKNESS INPUT'!G164,2),ROUND('THICKNESS INPUT'!G164*25.4,0)))</f>
        <v/>
      </c>
      <c r="I163" s="93" t="str">
        <f>IF('THICKNESS INPUT'!H164="","",IF('INFORMATION INPUT'!$B$3="IN",FIXED('THICKNESS INPUT'!H164,2),ROUND('THICKNESS INPUT'!H164*25.4,0)))</f>
        <v/>
      </c>
      <c r="J163" s="93" t="str">
        <f>IF('THICKNESS INPUT'!I164="","",IF('INFORMATION INPUT'!$B$3="IN",FIXED('THICKNESS INPUT'!I164,2),ROUND('THICKNESS INPUT'!I164*25.4,0)))</f>
        <v/>
      </c>
      <c r="K163" s="93" t="str">
        <f>IF('THICKNESS INPUT'!J164="","",IF('INFORMATION INPUT'!$B$3="IN",FIXED('THICKNESS INPUT'!J164,2),ROUND('THICKNESS INPUT'!J164*25.4,0)))</f>
        <v/>
      </c>
      <c r="L163" s="93" t="str">
        <f>IF('THICKNESS INPUT'!K164="","",IF('INFORMATION INPUT'!$B$3="IN",FIXED('THICKNESS INPUT'!K164,2),ROUND('THICKNESS INPUT'!K164*25.4,0)))</f>
        <v/>
      </c>
      <c r="M163" s="93" t="str">
        <f>IF('THICKNESS INPUT'!L164="","",IF('INFORMATION INPUT'!$B$3="IN",FIXED('THICKNESS INPUT'!L164,2),ROUND('THICKNESS INPUT'!L164*25.4,0)))</f>
        <v/>
      </c>
      <c r="N163" s="93" t="str">
        <f>IF('THICKNESS INPUT'!M164="","",IF('INFORMATION INPUT'!$B$3="IN",FIXED('THICKNESS INPUT'!M164,2),ROUND('THICKNESS INPUT'!M164*25.4,0)))</f>
        <v/>
      </c>
      <c r="O163" s="93" t="str">
        <f>IF('THICKNESS INPUT'!N164="","",IF('INFORMATION INPUT'!$B$3="IN",FIXED('THICKNESS INPUT'!N164,2),ROUND('THICKNESS INPUT'!N164*25.4,0)))</f>
        <v/>
      </c>
      <c r="P163" s="93" t="str">
        <f>IF('THICKNESS INPUT'!O164="","",IF('INFORMATION INPUT'!$B$3="IN",FIXED('THICKNESS INPUT'!O164,2),ROUND('THICKNESS INPUT'!O164*25.4,0)))</f>
        <v/>
      </c>
      <c r="Q163" s="91" t="str">
        <f>IF(H163="","",IF('INFORMATION INPUT'!$B$3="IN",(FIXED(MROUND(AVERAGE('THICKNESS INPUT'!G164:O164),0.05),2)),MROUND(AVERAGE(H163:P163),1)))</f>
        <v/>
      </c>
      <c r="R163" s="93" t="str">
        <f t="shared" si="23"/>
        <v xml:space="preserve"> </v>
      </c>
      <c r="S163" s="93" t="str">
        <f>IF('THICKNESS INPUT'!P164="","",'THICKNESS INPUT'!P164)</f>
        <v/>
      </c>
      <c r="T163" s="93" t="str">
        <f>IF('THICKNESS INPUT'!Q164="","",IF('INFORMATION INPUT'!$B$3="IN",FIXED(MROUND('THICKNESS INPUT'!Q164,0.05),2),ROUND('THICKNESS INPUT'!Q164*25.4,0)))</f>
        <v/>
      </c>
      <c r="U163" s="93" t="str">
        <f t="shared" si="18"/>
        <v/>
      </c>
      <c r="V163" s="97"/>
      <c r="W163" s="98">
        <f>'INFORMATION INPUT'!$B$4-IF(+'INFORMATION INPUT'!$C$3="METRIC",25.4,1)</f>
        <v>7</v>
      </c>
      <c r="X163" s="98">
        <f t="shared" si="19"/>
        <v>0</v>
      </c>
      <c r="Y163" s="98">
        <f>IF(MAXA($AO163)&gt;'INFORMATION INPUT'!$B$4,IF(($AO163&gt;=(3*'THICKNESS REPORT'!$E$27)+'INFORMATION INPUT'!$B$4),1,0),0)</f>
        <v>0</v>
      </c>
      <c r="Z163" s="98">
        <f t="shared" si="20"/>
        <v>0</v>
      </c>
      <c r="AA163" s="98" t="str">
        <f t="shared" si="24"/>
        <v/>
      </c>
      <c r="AB163" s="83"/>
      <c r="AC163" s="83"/>
      <c r="AD163" s="83"/>
      <c r="AE163" s="83"/>
      <c r="AF163" s="98">
        <f t="shared" si="21"/>
        <v>0</v>
      </c>
      <c r="AG163" s="11"/>
      <c r="AH163" s="17">
        <f t="shared" si="22"/>
        <v>0</v>
      </c>
      <c r="AI163" s="17">
        <f t="shared" si="25"/>
        <v>9</v>
      </c>
      <c r="AJ163" s="17"/>
      <c r="AK163" s="17"/>
      <c r="AL163" s="17"/>
      <c r="AM163" s="17"/>
      <c r="AN163" s="17"/>
      <c r="AO163" s="17" t="str">
        <f t="shared" si="26"/>
        <v/>
      </c>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c r="EB163" s="17"/>
      <c r="EC163" s="17"/>
      <c r="ED163" s="17"/>
      <c r="EE163" s="17"/>
      <c r="EF163" s="17"/>
      <c r="EG163" s="17"/>
      <c r="EH163" s="17"/>
      <c r="EI163" s="17"/>
      <c r="EJ163" s="17"/>
      <c r="EK163" s="17"/>
      <c r="EL163" s="17"/>
      <c r="EM163" s="17"/>
      <c r="EN163" s="17"/>
      <c r="EO163" s="17"/>
      <c r="EP163" s="17"/>
      <c r="EQ163" s="17"/>
      <c r="ER163" s="17"/>
      <c r="ES163" s="17"/>
      <c r="ET163" s="17"/>
      <c r="EU163" s="17"/>
      <c r="EV163" s="17"/>
      <c r="EW163" s="17"/>
      <c r="EX163" s="17"/>
      <c r="EY163" s="17"/>
      <c r="EZ163" s="17"/>
      <c r="FA163" s="17"/>
      <c r="FB163" s="17"/>
      <c r="FC163" s="17"/>
      <c r="FD163" s="17"/>
      <c r="FE163" s="17"/>
      <c r="FF163" s="17"/>
    </row>
    <row r="164" spans="1:162" ht="18">
      <c r="A164" s="91" t="str">
        <f>IF('THICKNESS INPUT'!A165="","",'THICKNESS INPUT'!A165)</f>
        <v/>
      </c>
      <c r="B164" s="92" t="str">
        <f>IF('THICKNESS INPUT'!B165="","",'THICKNESS INPUT'!B165)</f>
        <v/>
      </c>
      <c r="C164" s="93" t="str">
        <f>IF($H164="","",IF('INFORMATION INPUT'!$B$3="IN",FIXED('INFORMATION INPUT'!$B$4,2),FIXED('INFORMATION INPUT'!$B$4,0)))</f>
        <v/>
      </c>
      <c r="D164" s="93" t="str">
        <f>IF('THICKNESS INPUT'!C165="","",'THICKNESS INPUT'!C165)</f>
        <v/>
      </c>
      <c r="E164" s="93" t="str">
        <f>IF('THICKNESS INPUT'!D165="","",'THICKNESS INPUT'!D165)</f>
        <v/>
      </c>
      <c r="F164" s="94" t="str">
        <f>IF('THICKNESS INPUT'!E165="","",'THICKNESS INPUT'!E165)</f>
        <v/>
      </c>
      <c r="G164" s="93" t="str">
        <f>IF('THICKNESS INPUT'!F165="","",'THICKNESS INPUT'!F165)</f>
        <v/>
      </c>
      <c r="H164" s="93" t="str">
        <f>IF('THICKNESS INPUT'!G165="","",IF('INFORMATION INPUT'!$B$3="IN",FIXED('THICKNESS INPUT'!G165,2),ROUND('THICKNESS INPUT'!G165*25.4,0)))</f>
        <v/>
      </c>
      <c r="I164" s="93" t="str">
        <f>IF('THICKNESS INPUT'!H165="","",IF('INFORMATION INPUT'!$B$3="IN",FIXED('THICKNESS INPUT'!H165,2),ROUND('THICKNESS INPUT'!H165*25.4,0)))</f>
        <v/>
      </c>
      <c r="J164" s="93" t="str">
        <f>IF('THICKNESS INPUT'!I165="","",IF('INFORMATION INPUT'!$B$3="IN",FIXED('THICKNESS INPUT'!I165,2),ROUND('THICKNESS INPUT'!I165*25.4,0)))</f>
        <v/>
      </c>
      <c r="K164" s="93" t="str">
        <f>IF('THICKNESS INPUT'!J165="","",IF('INFORMATION INPUT'!$B$3="IN",FIXED('THICKNESS INPUT'!J165,2),ROUND('THICKNESS INPUT'!J165*25.4,0)))</f>
        <v/>
      </c>
      <c r="L164" s="93" t="str">
        <f>IF('THICKNESS INPUT'!K165="","",IF('INFORMATION INPUT'!$B$3="IN",FIXED('THICKNESS INPUT'!K165,2),ROUND('THICKNESS INPUT'!K165*25.4,0)))</f>
        <v/>
      </c>
      <c r="M164" s="93" t="str">
        <f>IF('THICKNESS INPUT'!L165="","",IF('INFORMATION INPUT'!$B$3="IN",FIXED('THICKNESS INPUT'!L165,2),ROUND('THICKNESS INPUT'!L165*25.4,0)))</f>
        <v/>
      </c>
      <c r="N164" s="93" t="str">
        <f>IF('THICKNESS INPUT'!M165="","",IF('INFORMATION INPUT'!$B$3="IN",FIXED('THICKNESS INPUT'!M165,2),ROUND('THICKNESS INPUT'!M165*25.4,0)))</f>
        <v/>
      </c>
      <c r="O164" s="93" t="str">
        <f>IF('THICKNESS INPUT'!N165="","",IF('INFORMATION INPUT'!$B$3="IN",FIXED('THICKNESS INPUT'!N165,2),ROUND('THICKNESS INPUT'!N165*25.4,0)))</f>
        <v/>
      </c>
      <c r="P164" s="93" t="str">
        <f>IF('THICKNESS INPUT'!O165="","",IF('INFORMATION INPUT'!$B$3="IN",FIXED('THICKNESS INPUT'!O165,2),ROUND('THICKNESS INPUT'!O165*25.4,0)))</f>
        <v/>
      </c>
      <c r="Q164" s="91" t="str">
        <f>IF(H164="","",IF('INFORMATION INPUT'!$B$3="IN",(FIXED(MROUND(AVERAGE('THICKNESS INPUT'!G165:O165),0.05),2)),MROUND(AVERAGE(H164:P164),1)))</f>
        <v/>
      </c>
      <c r="R164" s="93" t="str">
        <f t="shared" si="23"/>
        <v xml:space="preserve"> </v>
      </c>
      <c r="S164" s="93" t="str">
        <f>IF('THICKNESS INPUT'!P165="","",'THICKNESS INPUT'!P165)</f>
        <v/>
      </c>
      <c r="T164" s="93" t="str">
        <f>IF('THICKNESS INPUT'!Q165="","",IF('INFORMATION INPUT'!$B$3="IN",FIXED(MROUND('THICKNESS INPUT'!Q165,0.05),2),ROUND('THICKNESS INPUT'!Q165*25.4,0)))</f>
        <v/>
      </c>
      <c r="U164" s="93" t="str">
        <f t="shared" si="18"/>
        <v/>
      </c>
      <c r="V164" s="97"/>
      <c r="W164" s="98">
        <f>'INFORMATION INPUT'!$B$4-IF(+'INFORMATION INPUT'!$C$3="METRIC",25.4,1)</f>
        <v>7</v>
      </c>
      <c r="X164" s="98">
        <f t="shared" si="19"/>
        <v>0</v>
      </c>
      <c r="Y164" s="98">
        <f>IF(MAXA($AO164)&gt;'INFORMATION INPUT'!$B$4,IF(($AO164&gt;=(3*'THICKNESS REPORT'!$E$27)+'INFORMATION INPUT'!$B$4),1,0),0)</f>
        <v>0</v>
      </c>
      <c r="Z164" s="98">
        <f t="shared" si="20"/>
        <v>0</v>
      </c>
      <c r="AA164" s="98" t="str">
        <f t="shared" si="24"/>
        <v/>
      </c>
      <c r="AB164" s="83"/>
      <c r="AC164" s="83"/>
      <c r="AD164" s="83"/>
      <c r="AE164" s="83"/>
      <c r="AF164" s="98">
        <f t="shared" si="21"/>
        <v>0</v>
      </c>
      <c r="AG164" s="11"/>
      <c r="AH164" s="17">
        <f t="shared" si="22"/>
        <v>0</v>
      </c>
      <c r="AI164" s="17">
        <f t="shared" si="25"/>
        <v>9</v>
      </c>
      <c r="AJ164" s="17"/>
      <c r="AK164" s="17"/>
      <c r="AL164" s="17"/>
      <c r="AM164" s="17"/>
      <c r="AN164" s="17"/>
      <c r="AO164" s="17" t="str">
        <f t="shared" si="26"/>
        <v/>
      </c>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c r="ED164" s="17"/>
      <c r="EE164" s="17"/>
      <c r="EF164" s="17"/>
      <c r="EG164" s="17"/>
      <c r="EH164" s="17"/>
      <c r="EI164" s="17"/>
      <c r="EJ164" s="17"/>
      <c r="EK164" s="17"/>
      <c r="EL164" s="17"/>
      <c r="EM164" s="17"/>
      <c r="EN164" s="17"/>
      <c r="EO164" s="17"/>
      <c r="EP164" s="17"/>
      <c r="EQ164" s="17"/>
      <c r="ER164" s="17"/>
      <c r="ES164" s="17"/>
      <c r="ET164" s="17"/>
      <c r="EU164" s="17"/>
      <c r="EV164" s="17"/>
      <c r="EW164" s="17"/>
      <c r="EX164" s="17"/>
      <c r="EY164" s="17"/>
      <c r="EZ164" s="17"/>
      <c r="FA164" s="17"/>
      <c r="FB164" s="17"/>
      <c r="FC164" s="17"/>
      <c r="FD164" s="17"/>
      <c r="FE164" s="17"/>
      <c r="FF164" s="17"/>
    </row>
    <row r="165" spans="1:162" ht="18">
      <c r="A165" s="91" t="str">
        <f>IF('THICKNESS INPUT'!A166="","",'THICKNESS INPUT'!A166)</f>
        <v/>
      </c>
      <c r="B165" s="92" t="str">
        <f>IF('THICKNESS INPUT'!B166="","",'THICKNESS INPUT'!B166)</f>
        <v/>
      </c>
      <c r="C165" s="93" t="str">
        <f>IF($H165="","",IF('INFORMATION INPUT'!$B$3="IN",FIXED('INFORMATION INPUT'!$B$4,2),FIXED('INFORMATION INPUT'!$B$4,0)))</f>
        <v/>
      </c>
      <c r="D165" s="93" t="str">
        <f>IF('THICKNESS INPUT'!C166="","",'THICKNESS INPUT'!C166)</f>
        <v/>
      </c>
      <c r="E165" s="93" t="str">
        <f>IF('THICKNESS INPUT'!D166="","",'THICKNESS INPUT'!D166)</f>
        <v/>
      </c>
      <c r="F165" s="94" t="str">
        <f>IF('THICKNESS INPUT'!E166="","",'THICKNESS INPUT'!E166)</f>
        <v/>
      </c>
      <c r="G165" s="93" t="str">
        <f>IF('THICKNESS INPUT'!F166="","",'THICKNESS INPUT'!F166)</f>
        <v/>
      </c>
      <c r="H165" s="93" t="str">
        <f>IF('THICKNESS INPUT'!G166="","",IF('INFORMATION INPUT'!$B$3="IN",FIXED('THICKNESS INPUT'!G166,2),ROUND('THICKNESS INPUT'!G166*25.4,0)))</f>
        <v/>
      </c>
      <c r="I165" s="93" t="str">
        <f>IF('THICKNESS INPUT'!H166="","",IF('INFORMATION INPUT'!$B$3="IN",FIXED('THICKNESS INPUT'!H166,2),ROUND('THICKNESS INPUT'!H166*25.4,0)))</f>
        <v/>
      </c>
      <c r="J165" s="93" t="str">
        <f>IF('THICKNESS INPUT'!I166="","",IF('INFORMATION INPUT'!$B$3="IN",FIXED('THICKNESS INPUT'!I166,2),ROUND('THICKNESS INPUT'!I166*25.4,0)))</f>
        <v/>
      </c>
      <c r="K165" s="93" t="str">
        <f>IF('THICKNESS INPUT'!J166="","",IF('INFORMATION INPUT'!$B$3="IN",FIXED('THICKNESS INPUT'!J166,2),ROUND('THICKNESS INPUT'!J166*25.4,0)))</f>
        <v/>
      </c>
      <c r="L165" s="93" t="str">
        <f>IF('THICKNESS INPUT'!K166="","",IF('INFORMATION INPUT'!$B$3="IN",FIXED('THICKNESS INPUT'!K166,2),ROUND('THICKNESS INPUT'!K166*25.4,0)))</f>
        <v/>
      </c>
      <c r="M165" s="93" t="str">
        <f>IF('THICKNESS INPUT'!L166="","",IF('INFORMATION INPUT'!$B$3="IN",FIXED('THICKNESS INPUT'!L166,2),ROUND('THICKNESS INPUT'!L166*25.4,0)))</f>
        <v/>
      </c>
      <c r="N165" s="93" t="str">
        <f>IF('THICKNESS INPUT'!M166="","",IF('INFORMATION INPUT'!$B$3="IN",FIXED('THICKNESS INPUT'!M166,2),ROUND('THICKNESS INPUT'!M166*25.4,0)))</f>
        <v/>
      </c>
      <c r="O165" s="93" t="str">
        <f>IF('THICKNESS INPUT'!N166="","",IF('INFORMATION INPUT'!$B$3="IN",FIXED('THICKNESS INPUT'!N166,2),ROUND('THICKNESS INPUT'!N166*25.4,0)))</f>
        <v/>
      </c>
      <c r="P165" s="93" t="str">
        <f>IF('THICKNESS INPUT'!O166="","",IF('INFORMATION INPUT'!$B$3="IN",FIXED('THICKNESS INPUT'!O166,2),ROUND('THICKNESS INPUT'!O166*25.4,0)))</f>
        <v/>
      </c>
      <c r="Q165" s="91" t="str">
        <f>IF(H165="","",IF('INFORMATION INPUT'!$B$3="IN",(FIXED(MROUND(AVERAGE('THICKNESS INPUT'!G166:O166),0.05),2)),MROUND(AVERAGE(H165:P165),1)))</f>
        <v/>
      </c>
      <c r="R165" s="93" t="str">
        <f t="shared" si="23"/>
        <v xml:space="preserve"> </v>
      </c>
      <c r="S165" s="93" t="str">
        <f>IF('THICKNESS INPUT'!P166="","",'THICKNESS INPUT'!P166)</f>
        <v/>
      </c>
      <c r="T165" s="93" t="str">
        <f>IF('THICKNESS INPUT'!Q166="","",IF('INFORMATION INPUT'!$B$3="IN",FIXED(MROUND('THICKNESS INPUT'!Q166,0.05),2),ROUND('THICKNESS INPUT'!Q166*25.4,0)))</f>
        <v/>
      </c>
      <c r="U165" s="93" t="str">
        <f t="shared" si="18"/>
        <v/>
      </c>
      <c r="V165" s="97"/>
      <c r="W165" s="98">
        <f>'INFORMATION INPUT'!$B$4-IF(+'INFORMATION INPUT'!$C$3="METRIC",25.4,1)</f>
        <v>7</v>
      </c>
      <c r="X165" s="98">
        <f t="shared" si="19"/>
        <v>0</v>
      </c>
      <c r="Y165" s="98">
        <f>IF(MAXA($AO165)&gt;'INFORMATION INPUT'!$B$4,IF(($AO165&gt;=(3*'THICKNESS REPORT'!$E$27)+'INFORMATION INPUT'!$B$4),1,0),0)</f>
        <v>0</v>
      </c>
      <c r="Z165" s="98">
        <f t="shared" si="20"/>
        <v>0</v>
      </c>
      <c r="AA165" s="98" t="str">
        <f t="shared" si="24"/>
        <v/>
      </c>
      <c r="AB165" s="83"/>
      <c r="AC165" s="83"/>
      <c r="AD165" s="83"/>
      <c r="AE165" s="83"/>
      <c r="AF165" s="98">
        <f t="shared" si="21"/>
        <v>0</v>
      </c>
      <c r="AG165" s="11"/>
      <c r="AH165" s="17">
        <f t="shared" si="22"/>
        <v>0</v>
      </c>
      <c r="AI165" s="17">
        <f t="shared" si="25"/>
        <v>9</v>
      </c>
      <c r="AJ165" s="17"/>
      <c r="AK165" s="17"/>
      <c r="AL165" s="17"/>
      <c r="AM165" s="17"/>
      <c r="AN165" s="17"/>
      <c r="AO165" s="17" t="str">
        <f t="shared" si="26"/>
        <v/>
      </c>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c r="DG165" s="17"/>
      <c r="DH165" s="17"/>
      <c r="DI165" s="17"/>
      <c r="DJ165" s="17"/>
      <c r="DK165" s="17"/>
      <c r="DL165" s="17"/>
      <c r="DM165" s="17"/>
      <c r="DN165" s="17"/>
      <c r="DO165" s="17"/>
      <c r="DP165" s="17"/>
      <c r="DQ165" s="17"/>
      <c r="DR165" s="17"/>
      <c r="DS165" s="17"/>
      <c r="DT165" s="17"/>
      <c r="DU165" s="17"/>
      <c r="DV165" s="17"/>
      <c r="DW165" s="17"/>
      <c r="DX165" s="17"/>
      <c r="DY165" s="17"/>
      <c r="DZ165" s="17"/>
      <c r="EA165" s="17"/>
      <c r="EB165" s="17"/>
      <c r="EC165" s="17"/>
      <c r="ED165" s="17"/>
      <c r="EE165" s="17"/>
      <c r="EF165" s="17"/>
      <c r="EG165" s="17"/>
      <c r="EH165" s="17"/>
      <c r="EI165" s="17"/>
      <c r="EJ165" s="17"/>
      <c r="EK165" s="17"/>
      <c r="EL165" s="17"/>
      <c r="EM165" s="17"/>
      <c r="EN165" s="17"/>
      <c r="EO165" s="17"/>
      <c r="EP165" s="17"/>
      <c r="EQ165" s="17"/>
      <c r="ER165" s="17"/>
      <c r="ES165" s="17"/>
      <c r="ET165" s="17"/>
      <c r="EU165" s="17"/>
      <c r="EV165" s="17"/>
      <c r="EW165" s="17"/>
      <c r="EX165" s="17"/>
      <c r="EY165" s="17"/>
      <c r="EZ165" s="17"/>
      <c r="FA165" s="17"/>
      <c r="FB165" s="17"/>
      <c r="FC165" s="17"/>
      <c r="FD165" s="17"/>
      <c r="FE165" s="17"/>
      <c r="FF165" s="17"/>
    </row>
    <row r="166" spans="1:162" ht="18">
      <c r="A166" s="91" t="str">
        <f>IF('THICKNESS INPUT'!A167="","",'THICKNESS INPUT'!A167)</f>
        <v/>
      </c>
      <c r="B166" s="92" t="str">
        <f>IF('THICKNESS INPUT'!B167="","",'THICKNESS INPUT'!B167)</f>
        <v/>
      </c>
      <c r="C166" s="93" t="str">
        <f>IF($H166="","",IF('INFORMATION INPUT'!$B$3="IN",FIXED('INFORMATION INPUT'!$B$4,2),FIXED('INFORMATION INPUT'!$B$4,0)))</f>
        <v/>
      </c>
      <c r="D166" s="93" t="str">
        <f>IF('THICKNESS INPUT'!C167="","",'THICKNESS INPUT'!C167)</f>
        <v/>
      </c>
      <c r="E166" s="93" t="str">
        <f>IF('THICKNESS INPUT'!D167="","",'THICKNESS INPUT'!D167)</f>
        <v/>
      </c>
      <c r="F166" s="94" t="str">
        <f>IF('THICKNESS INPUT'!E167="","",'THICKNESS INPUT'!E167)</f>
        <v/>
      </c>
      <c r="G166" s="93" t="str">
        <f>IF('THICKNESS INPUT'!F167="","",'THICKNESS INPUT'!F167)</f>
        <v/>
      </c>
      <c r="H166" s="93" t="str">
        <f>IF('THICKNESS INPUT'!G167="","",IF('INFORMATION INPUT'!$B$3="IN",FIXED('THICKNESS INPUT'!G167,2),ROUND('THICKNESS INPUT'!G167*25.4,0)))</f>
        <v/>
      </c>
      <c r="I166" s="93" t="str">
        <f>IF('THICKNESS INPUT'!H167="","",IF('INFORMATION INPUT'!$B$3="IN",FIXED('THICKNESS INPUT'!H167,2),ROUND('THICKNESS INPUT'!H167*25.4,0)))</f>
        <v/>
      </c>
      <c r="J166" s="93" t="str">
        <f>IF('THICKNESS INPUT'!I167="","",IF('INFORMATION INPUT'!$B$3="IN",FIXED('THICKNESS INPUT'!I167,2),ROUND('THICKNESS INPUT'!I167*25.4,0)))</f>
        <v/>
      </c>
      <c r="K166" s="93" t="str">
        <f>IF('THICKNESS INPUT'!J167="","",IF('INFORMATION INPUT'!$B$3="IN",FIXED('THICKNESS INPUT'!J167,2),ROUND('THICKNESS INPUT'!J167*25.4,0)))</f>
        <v/>
      </c>
      <c r="L166" s="93" t="str">
        <f>IF('THICKNESS INPUT'!K167="","",IF('INFORMATION INPUT'!$B$3="IN",FIXED('THICKNESS INPUT'!K167,2),ROUND('THICKNESS INPUT'!K167*25.4,0)))</f>
        <v/>
      </c>
      <c r="M166" s="93" t="str">
        <f>IF('THICKNESS INPUT'!L167="","",IF('INFORMATION INPUT'!$B$3="IN",FIXED('THICKNESS INPUT'!L167,2),ROUND('THICKNESS INPUT'!L167*25.4,0)))</f>
        <v/>
      </c>
      <c r="N166" s="93" t="str">
        <f>IF('THICKNESS INPUT'!M167="","",IF('INFORMATION INPUT'!$B$3="IN",FIXED('THICKNESS INPUT'!M167,2),ROUND('THICKNESS INPUT'!M167*25.4,0)))</f>
        <v/>
      </c>
      <c r="O166" s="93" t="str">
        <f>IF('THICKNESS INPUT'!N167="","",IF('INFORMATION INPUT'!$B$3="IN",FIXED('THICKNESS INPUT'!N167,2),ROUND('THICKNESS INPUT'!N167*25.4,0)))</f>
        <v/>
      </c>
      <c r="P166" s="93" t="str">
        <f>IF('THICKNESS INPUT'!O167="","",IF('INFORMATION INPUT'!$B$3="IN",FIXED('THICKNESS INPUT'!O167,2),ROUND('THICKNESS INPUT'!O167*25.4,0)))</f>
        <v/>
      </c>
      <c r="Q166" s="91" t="str">
        <f>IF(H166="","",IF('INFORMATION INPUT'!$B$3="IN",(FIXED(MROUND(AVERAGE('THICKNESS INPUT'!G167:O167),0.05),2)),MROUND(AVERAGE(H166:P166),1)))</f>
        <v/>
      </c>
      <c r="R166" s="93" t="str">
        <f t="shared" si="23"/>
        <v xml:space="preserve"> </v>
      </c>
      <c r="S166" s="93" t="str">
        <f>IF('THICKNESS INPUT'!P167="","",'THICKNESS INPUT'!P167)</f>
        <v/>
      </c>
      <c r="T166" s="93" t="str">
        <f>IF('THICKNESS INPUT'!Q167="","",IF('INFORMATION INPUT'!$B$3="IN",FIXED(MROUND('THICKNESS INPUT'!Q167,0.05),2),ROUND('THICKNESS INPUT'!Q167*25.4,0)))</f>
        <v/>
      </c>
      <c r="U166" s="93" t="str">
        <f t="shared" si="18"/>
        <v/>
      </c>
      <c r="V166" s="97"/>
      <c r="W166" s="98">
        <f>'INFORMATION INPUT'!$B$4-IF(+'INFORMATION INPUT'!$C$3="METRIC",25.4,1)</f>
        <v>7</v>
      </c>
      <c r="X166" s="98">
        <f t="shared" si="19"/>
        <v>0</v>
      </c>
      <c r="Y166" s="98">
        <f>IF(MAXA($AO166)&gt;'INFORMATION INPUT'!$B$4,IF(($AO166&gt;=(3*'THICKNESS REPORT'!$E$27)+'INFORMATION INPUT'!$B$4),1,0),0)</f>
        <v>0</v>
      </c>
      <c r="Z166" s="98">
        <f t="shared" si="20"/>
        <v>0</v>
      </c>
      <c r="AA166" s="98" t="str">
        <f t="shared" si="24"/>
        <v/>
      </c>
      <c r="AB166" s="83"/>
      <c r="AC166" s="83"/>
      <c r="AD166" s="83"/>
      <c r="AE166" s="83"/>
      <c r="AF166" s="98">
        <f t="shared" si="21"/>
        <v>0</v>
      </c>
      <c r="AG166" s="11"/>
      <c r="AH166" s="17">
        <f t="shared" si="22"/>
        <v>0</v>
      </c>
      <c r="AI166" s="17">
        <f t="shared" si="25"/>
        <v>9</v>
      </c>
      <c r="AJ166" s="17"/>
      <c r="AK166" s="17"/>
      <c r="AL166" s="17"/>
      <c r="AM166" s="17"/>
      <c r="AN166" s="17"/>
      <c r="AO166" s="17" t="str">
        <f t="shared" si="26"/>
        <v/>
      </c>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c r="DG166" s="17"/>
      <c r="DH166" s="17"/>
      <c r="DI166" s="17"/>
      <c r="DJ166" s="17"/>
      <c r="DK166" s="17"/>
      <c r="DL166" s="17"/>
      <c r="DM166" s="17"/>
      <c r="DN166" s="17"/>
      <c r="DO166" s="17"/>
      <c r="DP166" s="17"/>
      <c r="DQ166" s="17"/>
      <c r="DR166" s="17"/>
      <c r="DS166" s="17"/>
      <c r="DT166" s="17"/>
      <c r="DU166" s="17"/>
      <c r="DV166" s="17"/>
      <c r="DW166" s="17"/>
      <c r="DX166" s="17"/>
      <c r="DY166" s="17"/>
      <c r="DZ166" s="17"/>
      <c r="EA166" s="17"/>
      <c r="EB166" s="17"/>
      <c r="EC166" s="17"/>
      <c r="ED166" s="17"/>
      <c r="EE166" s="17"/>
      <c r="EF166" s="17"/>
      <c r="EG166" s="17"/>
      <c r="EH166" s="17"/>
      <c r="EI166" s="17"/>
      <c r="EJ166" s="17"/>
      <c r="EK166" s="17"/>
      <c r="EL166" s="17"/>
      <c r="EM166" s="17"/>
      <c r="EN166" s="17"/>
      <c r="EO166" s="17"/>
      <c r="EP166" s="17"/>
      <c r="EQ166" s="17"/>
      <c r="ER166" s="17"/>
      <c r="ES166" s="17"/>
      <c r="ET166" s="17"/>
      <c r="EU166" s="17"/>
      <c r="EV166" s="17"/>
      <c r="EW166" s="17"/>
      <c r="EX166" s="17"/>
      <c r="EY166" s="17"/>
      <c r="EZ166" s="17"/>
      <c r="FA166" s="17"/>
      <c r="FB166" s="17"/>
      <c r="FC166" s="17"/>
      <c r="FD166" s="17"/>
      <c r="FE166" s="17"/>
      <c r="FF166" s="17"/>
    </row>
    <row r="167" spans="1:162" ht="18">
      <c r="A167" s="91" t="str">
        <f>IF('THICKNESS INPUT'!A168="","",'THICKNESS INPUT'!A168)</f>
        <v/>
      </c>
      <c r="B167" s="92" t="str">
        <f>IF('THICKNESS INPUT'!B168="","",'THICKNESS INPUT'!B168)</f>
        <v/>
      </c>
      <c r="C167" s="93" t="str">
        <f>IF($H167="","",IF('INFORMATION INPUT'!$B$3="IN",FIXED('INFORMATION INPUT'!$B$4,2),FIXED('INFORMATION INPUT'!$B$4,0)))</f>
        <v/>
      </c>
      <c r="D167" s="93" t="str">
        <f>IF('THICKNESS INPUT'!C168="","",'THICKNESS INPUT'!C168)</f>
        <v/>
      </c>
      <c r="E167" s="93" t="str">
        <f>IF('THICKNESS INPUT'!D168="","",'THICKNESS INPUT'!D168)</f>
        <v/>
      </c>
      <c r="F167" s="94" t="str">
        <f>IF('THICKNESS INPUT'!E168="","",'THICKNESS INPUT'!E168)</f>
        <v/>
      </c>
      <c r="G167" s="93" t="str">
        <f>IF('THICKNESS INPUT'!F168="","",'THICKNESS INPUT'!F168)</f>
        <v/>
      </c>
      <c r="H167" s="93" t="str">
        <f>IF('THICKNESS INPUT'!G168="","",IF('INFORMATION INPUT'!$B$3="IN",FIXED('THICKNESS INPUT'!G168,2),ROUND('THICKNESS INPUT'!G168*25.4,0)))</f>
        <v/>
      </c>
      <c r="I167" s="93" t="str">
        <f>IF('THICKNESS INPUT'!H168="","",IF('INFORMATION INPUT'!$B$3="IN",FIXED('THICKNESS INPUT'!H168,2),ROUND('THICKNESS INPUT'!H168*25.4,0)))</f>
        <v/>
      </c>
      <c r="J167" s="93" t="str">
        <f>IF('THICKNESS INPUT'!I168="","",IF('INFORMATION INPUT'!$B$3="IN",FIXED('THICKNESS INPUT'!I168,2),ROUND('THICKNESS INPUT'!I168*25.4,0)))</f>
        <v/>
      </c>
      <c r="K167" s="93" t="str">
        <f>IF('THICKNESS INPUT'!J168="","",IF('INFORMATION INPUT'!$B$3="IN",FIXED('THICKNESS INPUT'!J168,2),ROUND('THICKNESS INPUT'!J168*25.4,0)))</f>
        <v/>
      </c>
      <c r="L167" s="93" t="str">
        <f>IF('THICKNESS INPUT'!K168="","",IF('INFORMATION INPUT'!$B$3="IN",FIXED('THICKNESS INPUT'!K168,2),ROUND('THICKNESS INPUT'!K168*25.4,0)))</f>
        <v/>
      </c>
      <c r="M167" s="93" t="str">
        <f>IF('THICKNESS INPUT'!L168="","",IF('INFORMATION INPUT'!$B$3="IN",FIXED('THICKNESS INPUT'!L168,2),ROUND('THICKNESS INPUT'!L168*25.4,0)))</f>
        <v/>
      </c>
      <c r="N167" s="93" t="str">
        <f>IF('THICKNESS INPUT'!M168="","",IF('INFORMATION INPUT'!$B$3="IN",FIXED('THICKNESS INPUT'!M168,2),ROUND('THICKNESS INPUT'!M168*25.4,0)))</f>
        <v/>
      </c>
      <c r="O167" s="93" t="str">
        <f>IF('THICKNESS INPUT'!N168="","",IF('INFORMATION INPUT'!$B$3="IN",FIXED('THICKNESS INPUT'!N168,2),ROUND('THICKNESS INPUT'!N168*25.4,0)))</f>
        <v/>
      </c>
      <c r="P167" s="93" t="str">
        <f>IF('THICKNESS INPUT'!O168="","",IF('INFORMATION INPUT'!$B$3="IN",FIXED('THICKNESS INPUT'!O168,2),ROUND('THICKNESS INPUT'!O168*25.4,0)))</f>
        <v/>
      </c>
      <c r="Q167" s="91" t="str">
        <f>IF(H167="","",IF('INFORMATION INPUT'!$B$3="IN",(FIXED(MROUND(AVERAGE('THICKNESS INPUT'!G168:O168),0.05),2)),MROUND(AVERAGE(H167:P167),1)))</f>
        <v/>
      </c>
      <c r="R167" s="93" t="str">
        <f t="shared" si="23"/>
        <v xml:space="preserve"> </v>
      </c>
      <c r="S167" s="93" t="str">
        <f>IF('THICKNESS INPUT'!P168="","",'THICKNESS INPUT'!P168)</f>
        <v/>
      </c>
      <c r="T167" s="93" t="str">
        <f>IF('THICKNESS INPUT'!Q168="","",IF('INFORMATION INPUT'!$B$3="IN",FIXED(MROUND('THICKNESS INPUT'!Q168,0.05),2),ROUND('THICKNESS INPUT'!Q168*25.4,0)))</f>
        <v/>
      </c>
      <c r="U167" s="93" t="str">
        <f t="shared" si="18"/>
        <v/>
      </c>
      <c r="V167" s="97"/>
      <c r="W167" s="98">
        <f>'INFORMATION INPUT'!$B$4-IF(+'INFORMATION INPUT'!$C$3="METRIC",25.4,1)</f>
        <v>7</v>
      </c>
      <c r="X167" s="98">
        <f t="shared" si="19"/>
        <v>0</v>
      </c>
      <c r="Y167" s="98">
        <f>IF(MAXA($AO167)&gt;'INFORMATION INPUT'!$B$4,IF(($AO167&gt;=(3*'THICKNESS REPORT'!$E$27)+'INFORMATION INPUT'!$B$4),1,0),0)</f>
        <v>0</v>
      </c>
      <c r="Z167" s="98">
        <f t="shared" si="20"/>
        <v>0</v>
      </c>
      <c r="AA167" s="98" t="str">
        <f t="shared" si="24"/>
        <v/>
      </c>
      <c r="AB167" s="83"/>
      <c r="AC167" s="83"/>
      <c r="AD167" s="83"/>
      <c r="AE167" s="83"/>
      <c r="AF167" s="98">
        <f t="shared" si="21"/>
        <v>0</v>
      </c>
      <c r="AG167" s="11"/>
      <c r="AH167" s="17">
        <f t="shared" si="22"/>
        <v>0</v>
      </c>
      <c r="AI167" s="17">
        <f t="shared" si="25"/>
        <v>9</v>
      </c>
      <c r="AJ167" s="17"/>
      <c r="AK167" s="17"/>
      <c r="AL167" s="17"/>
      <c r="AM167" s="17"/>
      <c r="AN167" s="17"/>
      <c r="AO167" s="17" t="str">
        <f t="shared" si="26"/>
        <v/>
      </c>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c r="DG167" s="17"/>
      <c r="DH167" s="17"/>
      <c r="DI167" s="17"/>
      <c r="DJ167" s="17"/>
      <c r="DK167" s="17"/>
      <c r="DL167" s="17"/>
      <c r="DM167" s="17"/>
      <c r="DN167" s="17"/>
      <c r="DO167" s="17"/>
      <c r="DP167" s="17"/>
      <c r="DQ167" s="17"/>
      <c r="DR167" s="17"/>
      <c r="DS167" s="17"/>
      <c r="DT167" s="17"/>
      <c r="DU167" s="17"/>
      <c r="DV167" s="17"/>
      <c r="DW167" s="17"/>
      <c r="DX167" s="17"/>
      <c r="DY167" s="17"/>
      <c r="DZ167" s="17"/>
      <c r="EA167" s="17"/>
      <c r="EB167" s="17"/>
      <c r="EC167" s="17"/>
      <c r="ED167" s="17"/>
      <c r="EE167" s="17"/>
      <c r="EF167" s="17"/>
      <c r="EG167" s="17"/>
      <c r="EH167" s="17"/>
      <c r="EI167" s="17"/>
      <c r="EJ167" s="17"/>
      <c r="EK167" s="17"/>
      <c r="EL167" s="17"/>
      <c r="EM167" s="17"/>
      <c r="EN167" s="17"/>
      <c r="EO167" s="17"/>
      <c r="EP167" s="17"/>
      <c r="EQ167" s="17"/>
      <c r="ER167" s="17"/>
      <c r="ES167" s="17"/>
      <c r="ET167" s="17"/>
      <c r="EU167" s="17"/>
      <c r="EV167" s="17"/>
      <c r="EW167" s="17"/>
      <c r="EX167" s="17"/>
      <c r="EY167" s="17"/>
      <c r="EZ167" s="17"/>
      <c r="FA167" s="17"/>
      <c r="FB167" s="17"/>
      <c r="FC167" s="17"/>
      <c r="FD167" s="17"/>
      <c r="FE167" s="17"/>
      <c r="FF167" s="17"/>
    </row>
    <row r="168" spans="1:162" ht="18">
      <c r="A168" s="91" t="str">
        <f>IF('THICKNESS INPUT'!A169="","",'THICKNESS INPUT'!A169)</f>
        <v/>
      </c>
      <c r="B168" s="92" t="str">
        <f>IF('THICKNESS INPUT'!B169="","",'THICKNESS INPUT'!B169)</f>
        <v/>
      </c>
      <c r="C168" s="93" t="str">
        <f>IF($H168="","",IF('INFORMATION INPUT'!$B$3="IN",FIXED('INFORMATION INPUT'!$B$4,2),FIXED('INFORMATION INPUT'!$B$4,0)))</f>
        <v/>
      </c>
      <c r="D168" s="93" t="str">
        <f>IF('THICKNESS INPUT'!C169="","",'THICKNESS INPUT'!C169)</f>
        <v/>
      </c>
      <c r="E168" s="93" t="str">
        <f>IF('THICKNESS INPUT'!D169="","",'THICKNESS INPUT'!D169)</f>
        <v/>
      </c>
      <c r="F168" s="94" t="str">
        <f>IF('THICKNESS INPUT'!E169="","",'THICKNESS INPUT'!E169)</f>
        <v/>
      </c>
      <c r="G168" s="93" t="str">
        <f>IF('THICKNESS INPUT'!F169="","",'THICKNESS INPUT'!F169)</f>
        <v/>
      </c>
      <c r="H168" s="93" t="str">
        <f>IF('THICKNESS INPUT'!G169="","",IF('INFORMATION INPUT'!$B$3="IN",FIXED('THICKNESS INPUT'!G169,2),ROUND('THICKNESS INPUT'!G169*25.4,0)))</f>
        <v/>
      </c>
      <c r="I168" s="93" t="str">
        <f>IF('THICKNESS INPUT'!H169="","",IF('INFORMATION INPUT'!$B$3="IN",FIXED('THICKNESS INPUT'!H169,2),ROUND('THICKNESS INPUT'!H169*25.4,0)))</f>
        <v/>
      </c>
      <c r="J168" s="93" t="str">
        <f>IF('THICKNESS INPUT'!I169="","",IF('INFORMATION INPUT'!$B$3="IN",FIXED('THICKNESS INPUT'!I169,2),ROUND('THICKNESS INPUT'!I169*25.4,0)))</f>
        <v/>
      </c>
      <c r="K168" s="93" t="str">
        <f>IF('THICKNESS INPUT'!J169="","",IF('INFORMATION INPUT'!$B$3="IN",FIXED('THICKNESS INPUT'!J169,2),ROUND('THICKNESS INPUT'!J169*25.4,0)))</f>
        <v/>
      </c>
      <c r="L168" s="93" t="str">
        <f>IF('THICKNESS INPUT'!K169="","",IF('INFORMATION INPUT'!$B$3="IN",FIXED('THICKNESS INPUT'!K169,2),ROUND('THICKNESS INPUT'!K169*25.4,0)))</f>
        <v/>
      </c>
      <c r="M168" s="93" t="str">
        <f>IF('THICKNESS INPUT'!L169="","",IF('INFORMATION INPUT'!$B$3="IN",FIXED('THICKNESS INPUT'!L169,2),ROUND('THICKNESS INPUT'!L169*25.4,0)))</f>
        <v/>
      </c>
      <c r="N168" s="93" t="str">
        <f>IF('THICKNESS INPUT'!M169="","",IF('INFORMATION INPUT'!$B$3="IN",FIXED('THICKNESS INPUT'!M169,2),ROUND('THICKNESS INPUT'!M169*25.4,0)))</f>
        <v/>
      </c>
      <c r="O168" s="93" t="str">
        <f>IF('THICKNESS INPUT'!N169="","",IF('INFORMATION INPUT'!$B$3="IN",FIXED('THICKNESS INPUT'!N169,2),ROUND('THICKNESS INPUT'!N169*25.4,0)))</f>
        <v/>
      </c>
      <c r="P168" s="93" t="str">
        <f>IF('THICKNESS INPUT'!O169="","",IF('INFORMATION INPUT'!$B$3="IN",FIXED('THICKNESS INPUT'!O169,2),ROUND('THICKNESS INPUT'!O169*25.4,0)))</f>
        <v/>
      </c>
      <c r="Q168" s="91" t="str">
        <f>IF(H168="","",IF('INFORMATION INPUT'!$B$3="IN",(FIXED(MROUND(AVERAGE('THICKNESS INPUT'!G169:O169),0.05),2)),MROUND(AVERAGE(H168:P168),1)))</f>
        <v/>
      </c>
      <c r="R168" s="93" t="str">
        <f t="shared" si="23"/>
        <v xml:space="preserve"> </v>
      </c>
      <c r="S168" s="93" t="str">
        <f>IF('THICKNESS INPUT'!P169="","",'THICKNESS INPUT'!P169)</f>
        <v/>
      </c>
      <c r="T168" s="93" t="str">
        <f>IF('THICKNESS INPUT'!Q169="","",IF('INFORMATION INPUT'!$B$3="IN",FIXED(MROUND('THICKNESS INPUT'!Q169,0.05),2),ROUND('THICKNESS INPUT'!Q169*25.4,0)))</f>
        <v/>
      </c>
      <c r="U168" s="93" t="str">
        <f t="shared" si="18"/>
        <v/>
      </c>
      <c r="V168" s="97"/>
      <c r="W168" s="98">
        <f>'INFORMATION INPUT'!$B$4-IF(+'INFORMATION INPUT'!$C$3="METRIC",25.4,1)</f>
        <v>7</v>
      </c>
      <c r="X168" s="98">
        <f t="shared" si="19"/>
        <v>0</v>
      </c>
      <c r="Y168" s="98">
        <f>IF(MAXA($AO168)&gt;'INFORMATION INPUT'!$B$4,IF(($AO168&gt;=(3*'THICKNESS REPORT'!$E$27)+'INFORMATION INPUT'!$B$4),1,0),0)</f>
        <v>0</v>
      </c>
      <c r="Z168" s="98">
        <f t="shared" si="20"/>
        <v>0</v>
      </c>
      <c r="AA168" s="98" t="str">
        <f t="shared" si="24"/>
        <v/>
      </c>
      <c r="AB168" s="83"/>
      <c r="AC168" s="83"/>
      <c r="AD168" s="83"/>
      <c r="AE168" s="83"/>
      <c r="AF168" s="98">
        <f t="shared" si="21"/>
        <v>0</v>
      </c>
      <c r="AG168" s="11"/>
      <c r="AH168" s="17">
        <f t="shared" si="22"/>
        <v>0</v>
      </c>
      <c r="AI168" s="17">
        <f t="shared" si="25"/>
        <v>9</v>
      </c>
      <c r="AJ168" s="17"/>
      <c r="AK168" s="17"/>
      <c r="AL168" s="17"/>
      <c r="AM168" s="17"/>
      <c r="AN168" s="17"/>
      <c r="AO168" s="17" t="str">
        <f t="shared" si="26"/>
        <v/>
      </c>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c r="DG168" s="17"/>
      <c r="DH168" s="17"/>
      <c r="DI168" s="17"/>
      <c r="DJ168" s="17"/>
      <c r="DK168" s="17"/>
      <c r="DL168" s="17"/>
      <c r="DM168" s="17"/>
      <c r="DN168" s="17"/>
      <c r="DO168" s="17"/>
      <c r="DP168" s="17"/>
      <c r="DQ168" s="17"/>
      <c r="DR168" s="17"/>
      <c r="DS168" s="17"/>
      <c r="DT168" s="17"/>
      <c r="DU168" s="17"/>
      <c r="DV168" s="17"/>
      <c r="DW168" s="17"/>
      <c r="DX168" s="17"/>
      <c r="DY168" s="17"/>
      <c r="DZ168" s="17"/>
      <c r="EA168" s="17"/>
      <c r="EB168" s="17"/>
      <c r="EC168" s="17"/>
      <c r="ED168" s="17"/>
      <c r="EE168" s="17"/>
      <c r="EF168" s="17"/>
      <c r="EG168" s="17"/>
      <c r="EH168" s="17"/>
      <c r="EI168" s="17"/>
      <c r="EJ168" s="17"/>
      <c r="EK168" s="17"/>
      <c r="EL168" s="17"/>
      <c r="EM168" s="17"/>
      <c r="EN168" s="17"/>
      <c r="EO168" s="17"/>
      <c r="EP168" s="17"/>
      <c r="EQ168" s="17"/>
      <c r="ER168" s="17"/>
      <c r="ES168" s="17"/>
      <c r="ET168" s="17"/>
      <c r="EU168" s="17"/>
      <c r="EV168" s="17"/>
      <c r="EW168" s="17"/>
      <c r="EX168" s="17"/>
      <c r="EY168" s="17"/>
      <c r="EZ168" s="17"/>
      <c r="FA168" s="17"/>
      <c r="FB168" s="17"/>
      <c r="FC168" s="17"/>
      <c r="FD168" s="17"/>
      <c r="FE168" s="17"/>
      <c r="FF168" s="17"/>
    </row>
    <row r="169" spans="1:162" ht="18">
      <c r="A169" s="91" t="str">
        <f>IF('THICKNESS INPUT'!A170="","",'THICKNESS INPUT'!A170)</f>
        <v/>
      </c>
      <c r="B169" s="92" t="str">
        <f>IF('THICKNESS INPUT'!B170="","",'THICKNESS INPUT'!B170)</f>
        <v/>
      </c>
      <c r="C169" s="93" t="str">
        <f>IF($H169="","",IF('INFORMATION INPUT'!$B$3="IN",FIXED('INFORMATION INPUT'!$B$4,2),FIXED('INFORMATION INPUT'!$B$4,0)))</f>
        <v/>
      </c>
      <c r="D169" s="93" t="str">
        <f>IF('THICKNESS INPUT'!C170="","",'THICKNESS INPUT'!C170)</f>
        <v/>
      </c>
      <c r="E169" s="93" t="str">
        <f>IF('THICKNESS INPUT'!D170="","",'THICKNESS INPUT'!D170)</f>
        <v/>
      </c>
      <c r="F169" s="94" t="str">
        <f>IF('THICKNESS INPUT'!E170="","",'THICKNESS INPUT'!E170)</f>
        <v/>
      </c>
      <c r="G169" s="93" t="str">
        <f>IF('THICKNESS INPUT'!F170="","",'THICKNESS INPUT'!F170)</f>
        <v/>
      </c>
      <c r="H169" s="93" t="str">
        <f>IF('THICKNESS INPUT'!G170="","",IF('INFORMATION INPUT'!$B$3="IN",FIXED('THICKNESS INPUT'!G170,2),ROUND('THICKNESS INPUT'!G170*25.4,0)))</f>
        <v/>
      </c>
      <c r="I169" s="93" t="str">
        <f>IF('THICKNESS INPUT'!H170="","",IF('INFORMATION INPUT'!$B$3="IN",FIXED('THICKNESS INPUT'!H170,2),ROUND('THICKNESS INPUT'!H170*25.4,0)))</f>
        <v/>
      </c>
      <c r="J169" s="93" t="str">
        <f>IF('THICKNESS INPUT'!I170="","",IF('INFORMATION INPUT'!$B$3="IN",FIXED('THICKNESS INPUT'!I170,2),ROUND('THICKNESS INPUT'!I170*25.4,0)))</f>
        <v/>
      </c>
      <c r="K169" s="93" t="str">
        <f>IF('THICKNESS INPUT'!J170="","",IF('INFORMATION INPUT'!$B$3="IN",FIXED('THICKNESS INPUT'!J170,2),ROUND('THICKNESS INPUT'!J170*25.4,0)))</f>
        <v/>
      </c>
      <c r="L169" s="93" t="str">
        <f>IF('THICKNESS INPUT'!K170="","",IF('INFORMATION INPUT'!$B$3="IN",FIXED('THICKNESS INPUT'!K170,2),ROUND('THICKNESS INPUT'!K170*25.4,0)))</f>
        <v/>
      </c>
      <c r="M169" s="93" t="str">
        <f>IF('THICKNESS INPUT'!L170="","",IF('INFORMATION INPUT'!$B$3="IN",FIXED('THICKNESS INPUT'!L170,2),ROUND('THICKNESS INPUT'!L170*25.4,0)))</f>
        <v/>
      </c>
      <c r="N169" s="93" t="str">
        <f>IF('THICKNESS INPUT'!M170="","",IF('INFORMATION INPUT'!$B$3="IN",FIXED('THICKNESS INPUT'!M170,2),ROUND('THICKNESS INPUT'!M170*25.4,0)))</f>
        <v/>
      </c>
      <c r="O169" s="93" t="str">
        <f>IF('THICKNESS INPUT'!N170="","",IF('INFORMATION INPUT'!$B$3="IN",FIXED('THICKNESS INPUT'!N170,2),ROUND('THICKNESS INPUT'!N170*25.4,0)))</f>
        <v/>
      </c>
      <c r="P169" s="93" t="str">
        <f>IF('THICKNESS INPUT'!O170="","",IF('INFORMATION INPUT'!$B$3="IN",FIXED('THICKNESS INPUT'!O170,2),ROUND('THICKNESS INPUT'!O170*25.4,0)))</f>
        <v/>
      </c>
      <c r="Q169" s="91" t="str">
        <f>IF(H169="","",IF('INFORMATION INPUT'!$B$3="IN",(FIXED(MROUND(AVERAGE('THICKNESS INPUT'!G170:O170),0.05),2)),MROUND(AVERAGE(H169:P169),1)))</f>
        <v/>
      </c>
      <c r="R169" s="93" t="str">
        <f t="shared" si="23"/>
        <v xml:space="preserve"> </v>
      </c>
      <c r="S169" s="93" t="str">
        <f>IF('THICKNESS INPUT'!P170="","",'THICKNESS INPUT'!P170)</f>
        <v/>
      </c>
      <c r="T169" s="93" t="str">
        <f>IF('THICKNESS INPUT'!Q170="","",IF('INFORMATION INPUT'!$B$3="IN",FIXED(MROUND('THICKNESS INPUT'!Q170,0.05),2),ROUND('THICKNESS INPUT'!Q170*25.4,0)))</f>
        <v/>
      </c>
      <c r="U169" s="93" t="str">
        <f t="shared" si="18"/>
        <v/>
      </c>
      <c r="V169" s="97"/>
      <c r="W169" s="98">
        <f>'INFORMATION INPUT'!$B$4-IF(+'INFORMATION INPUT'!$C$3="METRIC",25.4,1)</f>
        <v>7</v>
      </c>
      <c r="X169" s="98">
        <f t="shared" si="19"/>
        <v>0</v>
      </c>
      <c r="Y169" s="98">
        <f>IF(MAXA($AO169)&gt;'INFORMATION INPUT'!$B$4,IF(($AO169&gt;=(3*'THICKNESS REPORT'!$E$27)+'INFORMATION INPUT'!$B$4),1,0),0)</f>
        <v>0</v>
      </c>
      <c r="Z169" s="98">
        <f t="shared" si="20"/>
        <v>0</v>
      </c>
      <c r="AA169" s="98" t="str">
        <f t="shared" si="24"/>
        <v/>
      </c>
      <c r="AB169" s="83"/>
      <c r="AC169" s="83"/>
      <c r="AD169" s="83"/>
      <c r="AE169" s="83"/>
      <c r="AF169" s="98">
        <f t="shared" si="21"/>
        <v>0</v>
      </c>
      <c r="AG169" s="11"/>
      <c r="AH169" s="17">
        <f t="shared" si="22"/>
        <v>0</v>
      </c>
      <c r="AI169" s="17">
        <f t="shared" si="25"/>
        <v>9</v>
      </c>
      <c r="AJ169" s="17"/>
      <c r="AK169" s="17"/>
      <c r="AL169" s="17"/>
      <c r="AM169" s="17"/>
      <c r="AN169" s="17"/>
      <c r="AO169" s="17" t="str">
        <f t="shared" si="26"/>
        <v/>
      </c>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17"/>
      <c r="EA169" s="17"/>
      <c r="EB169" s="17"/>
      <c r="EC169" s="17"/>
      <c r="ED169" s="17"/>
      <c r="EE169" s="17"/>
      <c r="EF169" s="17"/>
      <c r="EG169" s="17"/>
      <c r="EH169" s="17"/>
      <c r="EI169" s="17"/>
      <c r="EJ169" s="17"/>
      <c r="EK169" s="17"/>
      <c r="EL169" s="17"/>
      <c r="EM169" s="17"/>
      <c r="EN169" s="17"/>
      <c r="EO169" s="17"/>
      <c r="EP169" s="17"/>
      <c r="EQ169" s="17"/>
      <c r="ER169" s="17"/>
      <c r="ES169" s="17"/>
      <c r="ET169" s="17"/>
      <c r="EU169" s="17"/>
      <c r="EV169" s="17"/>
      <c r="EW169" s="17"/>
      <c r="EX169" s="17"/>
      <c r="EY169" s="17"/>
      <c r="EZ169" s="17"/>
      <c r="FA169" s="17"/>
      <c r="FB169" s="17"/>
      <c r="FC169" s="17"/>
      <c r="FD169" s="17"/>
      <c r="FE169" s="17"/>
      <c r="FF169" s="17"/>
    </row>
    <row r="170" spans="1:162" ht="18">
      <c r="A170" s="91" t="str">
        <f>IF('THICKNESS INPUT'!A171="","",'THICKNESS INPUT'!A171)</f>
        <v/>
      </c>
      <c r="B170" s="92" t="str">
        <f>IF('THICKNESS INPUT'!B171="","",'THICKNESS INPUT'!B171)</f>
        <v/>
      </c>
      <c r="C170" s="93" t="str">
        <f>IF($H170="","",IF('INFORMATION INPUT'!$B$3="IN",FIXED('INFORMATION INPUT'!$B$4,2),FIXED('INFORMATION INPUT'!$B$4,0)))</f>
        <v/>
      </c>
      <c r="D170" s="93" t="str">
        <f>IF('THICKNESS INPUT'!C171="","",'THICKNESS INPUT'!C171)</f>
        <v/>
      </c>
      <c r="E170" s="93" t="str">
        <f>IF('THICKNESS INPUT'!D171="","",'THICKNESS INPUT'!D171)</f>
        <v/>
      </c>
      <c r="F170" s="94" t="str">
        <f>IF('THICKNESS INPUT'!E171="","",'THICKNESS INPUT'!E171)</f>
        <v/>
      </c>
      <c r="G170" s="93" t="str">
        <f>IF('THICKNESS INPUT'!F171="","",'THICKNESS INPUT'!F171)</f>
        <v/>
      </c>
      <c r="H170" s="93" t="str">
        <f>IF('THICKNESS INPUT'!G171="","",IF('INFORMATION INPUT'!$B$3="IN",FIXED('THICKNESS INPUT'!G171,2),ROUND('THICKNESS INPUT'!G171*25.4,0)))</f>
        <v/>
      </c>
      <c r="I170" s="93" t="str">
        <f>IF('THICKNESS INPUT'!H171="","",IF('INFORMATION INPUT'!$B$3="IN",FIXED('THICKNESS INPUT'!H171,2),ROUND('THICKNESS INPUT'!H171*25.4,0)))</f>
        <v/>
      </c>
      <c r="J170" s="93" t="str">
        <f>IF('THICKNESS INPUT'!I171="","",IF('INFORMATION INPUT'!$B$3="IN",FIXED('THICKNESS INPUT'!I171,2),ROUND('THICKNESS INPUT'!I171*25.4,0)))</f>
        <v/>
      </c>
      <c r="K170" s="93" t="str">
        <f>IF('THICKNESS INPUT'!J171="","",IF('INFORMATION INPUT'!$B$3="IN",FIXED('THICKNESS INPUT'!J171,2),ROUND('THICKNESS INPUT'!J171*25.4,0)))</f>
        <v/>
      </c>
      <c r="L170" s="93" t="str">
        <f>IF('THICKNESS INPUT'!K171="","",IF('INFORMATION INPUT'!$B$3="IN",FIXED('THICKNESS INPUT'!K171,2),ROUND('THICKNESS INPUT'!K171*25.4,0)))</f>
        <v/>
      </c>
      <c r="M170" s="93" t="str">
        <f>IF('THICKNESS INPUT'!L171="","",IF('INFORMATION INPUT'!$B$3="IN",FIXED('THICKNESS INPUT'!L171,2),ROUND('THICKNESS INPUT'!L171*25.4,0)))</f>
        <v/>
      </c>
      <c r="N170" s="93" t="str">
        <f>IF('THICKNESS INPUT'!M171="","",IF('INFORMATION INPUT'!$B$3="IN",FIXED('THICKNESS INPUT'!M171,2),ROUND('THICKNESS INPUT'!M171*25.4,0)))</f>
        <v/>
      </c>
      <c r="O170" s="93" t="str">
        <f>IF('THICKNESS INPUT'!N171="","",IF('INFORMATION INPUT'!$B$3="IN",FIXED('THICKNESS INPUT'!N171,2),ROUND('THICKNESS INPUT'!N171*25.4,0)))</f>
        <v/>
      </c>
      <c r="P170" s="93" t="str">
        <f>IF('THICKNESS INPUT'!O171="","",IF('INFORMATION INPUT'!$B$3="IN",FIXED('THICKNESS INPUT'!O171,2),ROUND('THICKNESS INPUT'!O171*25.4,0)))</f>
        <v/>
      </c>
      <c r="Q170" s="91" t="str">
        <f>IF(H170="","",IF('INFORMATION INPUT'!$B$3="IN",(FIXED(MROUND(AVERAGE('THICKNESS INPUT'!G171:O171),0.05),2)),MROUND(AVERAGE(H170:P170),1)))</f>
        <v/>
      </c>
      <c r="R170" s="93" t="str">
        <f t="shared" si="23"/>
        <v xml:space="preserve"> </v>
      </c>
      <c r="S170" s="93" t="str">
        <f>IF('THICKNESS INPUT'!P171="","",'THICKNESS INPUT'!P171)</f>
        <v/>
      </c>
      <c r="T170" s="93" t="str">
        <f>IF('THICKNESS INPUT'!Q171="","",IF('INFORMATION INPUT'!$B$3="IN",FIXED(MROUND('THICKNESS INPUT'!Q171,0.05),2),ROUND('THICKNESS INPUT'!Q171*25.4,0)))</f>
        <v/>
      </c>
      <c r="U170" s="93" t="str">
        <f t="shared" si="18"/>
        <v/>
      </c>
      <c r="V170" s="97"/>
      <c r="W170" s="98">
        <f>'INFORMATION INPUT'!$B$4-IF(+'INFORMATION INPUT'!$C$3="METRIC",25.4,1)</f>
        <v>7</v>
      </c>
      <c r="X170" s="98">
        <f t="shared" si="19"/>
        <v>0</v>
      </c>
      <c r="Y170" s="98">
        <f>IF(MAXA($AO170)&gt;'INFORMATION INPUT'!$B$4,IF(($AO170&gt;=(3*'THICKNESS REPORT'!$E$27)+'INFORMATION INPUT'!$B$4),1,0),0)</f>
        <v>0</v>
      </c>
      <c r="Z170" s="98">
        <f t="shared" si="20"/>
        <v>0</v>
      </c>
      <c r="AA170" s="98" t="str">
        <f t="shared" si="24"/>
        <v/>
      </c>
      <c r="AB170" s="83"/>
      <c r="AC170" s="83"/>
      <c r="AD170" s="83"/>
      <c r="AE170" s="83"/>
      <c r="AF170" s="98">
        <f t="shared" si="21"/>
        <v>0</v>
      </c>
      <c r="AG170" s="11"/>
      <c r="AH170" s="17">
        <f t="shared" si="22"/>
        <v>0</v>
      </c>
      <c r="AI170" s="17">
        <f t="shared" si="25"/>
        <v>9</v>
      </c>
      <c r="AJ170" s="17"/>
      <c r="AK170" s="17"/>
      <c r="AL170" s="17"/>
      <c r="AM170" s="17"/>
      <c r="AN170" s="17"/>
      <c r="AO170" s="17" t="str">
        <f t="shared" si="26"/>
        <v/>
      </c>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17"/>
      <c r="EA170" s="17"/>
      <c r="EB170" s="17"/>
      <c r="EC170" s="17"/>
      <c r="ED170" s="17"/>
      <c r="EE170" s="17"/>
      <c r="EF170" s="17"/>
      <c r="EG170" s="17"/>
      <c r="EH170" s="17"/>
      <c r="EI170" s="17"/>
      <c r="EJ170" s="17"/>
      <c r="EK170" s="17"/>
      <c r="EL170" s="17"/>
      <c r="EM170" s="17"/>
      <c r="EN170" s="17"/>
      <c r="EO170" s="17"/>
      <c r="EP170" s="17"/>
      <c r="EQ170" s="17"/>
      <c r="ER170" s="17"/>
      <c r="ES170" s="17"/>
      <c r="ET170" s="17"/>
      <c r="EU170" s="17"/>
      <c r="EV170" s="17"/>
      <c r="EW170" s="17"/>
      <c r="EX170" s="17"/>
      <c r="EY170" s="17"/>
      <c r="EZ170" s="17"/>
      <c r="FA170" s="17"/>
      <c r="FB170" s="17"/>
      <c r="FC170" s="17"/>
      <c r="FD170" s="17"/>
      <c r="FE170" s="17"/>
      <c r="FF170" s="17"/>
    </row>
    <row r="171" spans="1:162" ht="18">
      <c r="A171" s="91" t="str">
        <f>IF('THICKNESS INPUT'!A172="","",'THICKNESS INPUT'!A172)</f>
        <v/>
      </c>
      <c r="B171" s="92" t="str">
        <f>IF('THICKNESS INPUT'!B172="","",'THICKNESS INPUT'!B172)</f>
        <v/>
      </c>
      <c r="C171" s="93" t="str">
        <f>IF($H171="","",IF('INFORMATION INPUT'!$B$3="IN",FIXED('INFORMATION INPUT'!$B$4,2),FIXED('INFORMATION INPUT'!$B$4,0)))</f>
        <v/>
      </c>
      <c r="D171" s="93" t="str">
        <f>IF('THICKNESS INPUT'!C172="","",'THICKNESS INPUT'!C172)</f>
        <v/>
      </c>
      <c r="E171" s="93" t="str">
        <f>IF('THICKNESS INPUT'!D172="","",'THICKNESS INPUT'!D172)</f>
        <v/>
      </c>
      <c r="F171" s="94" t="str">
        <f>IF('THICKNESS INPUT'!E172="","",'THICKNESS INPUT'!E172)</f>
        <v/>
      </c>
      <c r="G171" s="93" t="str">
        <f>IF('THICKNESS INPUT'!F172="","",'THICKNESS INPUT'!F172)</f>
        <v/>
      </c>
      <c r="H171" s="93" t="str">
        <f>IF('THICKNESS INPUT'!G172="","",IF('INFORMATION INPUT'!$B$3="IN",FIXED('THICKNESS INPUT'!G172,2),ROUND('THICKNESS INPUT'!G172*25.4,0)))</f>
        <v/>
      </c>
      <c r="I171" s="93" t="str">
        <f>IF('THICKNESS INPUT'!H172="","",IF('INFORMATION INPUT'!$B$3="IN",FIXED('THICKNESS INPUT'!H172,2),ROUND('THICKNESS INPUT'!H172*25.4,0)))</f>
        <v/>
      </c>
      <c r="J171" s="93" t="str">
        <f>IF('THICKNESS INPUT'!I172="","",IF('INFORMATION INPUT'!$B$3="IN",FIXED('THICKNESS INPUT'!I172,2),ROUND('THICKNESS INPUT'!I172*25.4,0)))</f>
        <v/>
      </c>
      <c r="K171" s="93" t="str">
        <f>IF('THICKNESS INPUT'!J172="","",IF('INFORMATION INPUT'!$B$3="IN",FIXED('THICKNESS INPUT'!J172,2),ROUND('THICKNESS INPUT'!J172*25.4,0)))</f>
        <v/>
      </c>
      <c r="L171" s="93" t="str">
        <f>IF('THICKNESS INPUT'!K172="","",IF('INFORMATION INPUT'!$B$3="IN",FIXED('THICKNESS INPUT'!K172,2),ROUND('THICKNESS INPUT'!K172*25.4,0)))</f>
        <v/>
      </c>
      <c r="M171" s="93" t="str">
        <f>IF('THICKNESS INPUT'!L172="","",IF('INFORMATION INPUT'!$B$3="IN",FIXED('THICKNESS INPUT'!L172,2),ROUND('THICKNESS INPUT'!L172*25.4,0)))</f>
        <v/>
      </c>
      <c r="N171" s="93" t="str">
        <f>IF('THICKNESS INPUT'!M172="","",IF('INFORMATION INPUT'!$B$3="IN",FIXED('THICKNESS INPUT'!M172,2),ROUND('THICKNESS INPUT'!M172*25.4,0)))</f>
        <v/>
      </c>
      <c r="O171" s="93" t="str">
        <f>IF('THICKNESS INPUT'!N172="","",IF('INFORMATION INPUT'!$B$3="IN",FIXED('THICKNESS INPUT'!N172,2),ROUND('THICKNESS INPUT'!N172*25.4,0)))</f>
        <v/>
      </c>
      <c r="P171" s="93" t="str">
        <f>IF('THICKNESS INPUT'!O172="","",IF('INFORMATION INPUT'!$B$3="IN",FIXED('THICKNESS INPUT'!O172,2),ROUND('THICKNESS INPUT'!O172*25.4,0)))</f>
        <v/>
      </c>
      <c r="Q171" s="91" t="str">
        <f>IF(H171="","",IF('INFORMATION INPUT'!$B$3="IN",(FIXED(MROUND(AVERAGE('THICKNESS INPUT'!G172:O172),0.05),2)),MROUND(AVERAGE(H171:P171),1)))</f>
        <v/>
      </c>
      <c r="R171" s="93" t="str">
        <f t="shared" si="23"/>
        <v xml:space="preserve"> </v>
      </c>
      <c r="S171" s="93" t="str">
        <f>IF('THICKNESS INPUT'!P172="","",'THICKNESS INPUT'!P172)</f>
        <v/>
      </c>
      <c r="T171" s="93" t="str">
        <f>IF('THICKNESS INPUT'!Q172="","",IF('INFORMATION INPUT'!$B$3="IN",FIXED(MROUND('THICKNESS INPUT'!Q172,0.05),2),ROUND('THICKNESS INPUT'!Q172*25.4,0)))</f>
        <v/>
      </c>
      <c r="U171" s="93" t="str">
        <f t="shared" si="18"/>
        <v/>
      </c>
      <c r="V171" s="97"/>
      <c r="W171" s="98">
        <f>'INFORMATION INPUT'!$B$4-IF(+'INFORMATION INPUT'!$C$3="METRIC",25.4,1)</f>
        <v>7</v>
      </c>
      <c r="X171" s="98">
        <f t="shared" si="19"/>
        <v>0</v>
      </c>
      <c r="Y171" s="98">
        <f>IF(MAXA($AO171)&gt;'INFORMATION INPUT'!$B$4,IF(($AO171&gt;=(3*'THICKNESS REPORT'!$E$27)+'INFORMATION INPUT'!$B$4),1,0),0)</f>
        <v>0</v>
      </c>
      <c r="Z171" s="98">
        <f t="shared" si="20"/>
        <v>0</v>
      </c>
      <c r="AA171" s="98" t="str">
        <f t="shared" si="24"/>
        <v/>
      </c>
      <c r="AB171" s="83"/>
      <c r="AC171" s="83"/>
      <c r="AD171" s="83"/>
      <c r="AE171" s="83"/>
      <c r="AF171" s="98">
        <f t="shared" si="21"/>
        <v>0</v>
      </c>
      <c r="AG171" s="11"/>
      <c r="AH171" s="17">
        <f t="shared" si="22"/>
        <v>0</v>
      </c>
      <c r="AI171" s="17">
        <f t="shared" si="25"/>
        <v>9</v>
      </c>
      <c r="AJ171" s="17"/>
      <c r="AK171" s="17"/>
      <c r="AL171" s="17"/>
      <c r="AM171" s="17"/>
      <c r="AN171" s="17"/>
      <c r="AO171" s="17" t="str">
        <f t="shared" si="26"/>
        <v/>
      </c>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17"/>
      <c r="EA171" s="17"/>
      <c r="EB171" s="17"/>
      <c r="EC171" s="17"/>
      <c r="ED171" s="17"/>
      <c r="EE171" s="17"/>
      <c r="EF171" s="17"/>
      <c r="EG171" s="17"/>
      <c r="EH171" s="17"/>
      <c r="EI171" s="17"/>
      <c r="EJ171" s="17"/>
      <c r="EK171" s="17"/>
      <c r="EL171" s="17"/>
      <c r="EM171" s="17"/>
      <c r="EN171" s="17"/>
      <c r="EO171" s="17"/>
      <c r="EP171" s="17"/>
      <c r="EQ171" s="17"/>
      <c r="ER171" s="17"/>
      <c r="ES171" s="17"/>
      <c r="ET171" s="17"/>
      <c r="EU171" s="17"/>
      <c r="EV171" s="17"/>
      <c r="EW171" s="17"/>
      <c r="EX171" s="17"/>
      <c r="EY171" s="17"/>
      <c r="EZ171" s="17"/>
      <c r="FA171" s="17"/>
      <c r="FB171" s="17"/>
      <c r="FC171" s="17"/>
      <c r="FD171" s="17"/>
      <c r="FE171" s="17"/>
      <c r="FF171" s="17"/>
    </row>
    <row r="172" spans="1:162" ht="18">
      <c r="A172" s="91" t="str">
        <f>IF('THICKNESS INPUT'!A173="","",'THICKNESS INPUT'!A173)</f>
        <v/>
      </c>
      <c r="B172" s="92" t="str">
        <f>IF('THICKNESS INPUT'!B173="","",'THICKNESS INPUT'!B173)</f>
        <v/>
      </c>
      <c r="C172" s="93" t="str">
        <f>IF($H172="","",IF('INFORMATION INPUT'!$B$3="IN",FIXED('INFORMATION INPUT'!$B$4,2),FIXED('INFORMATION INPUT'!$B$4,0)))</f>
        <v/>
      </c>
      <c r="D172" s="93" t="str">
        <f>IF('THICKNESS INPUT'!C173="","",'THICKNESS INPUT'!C173)</f>
        <v/>
      </c>
      <c r="E172" s="93" t="str">
        <f>IF('THICKNESS INPUT'!D173="","",'THICKNESS INPUT'!D173)</f>
        <v/>
      </c>
      <c r="F172" s="94" t="str">
        <f>IF('THICKNESS INPUT'!E173="","",'THICKNESS INPUT'!E173)</f>
        <v/>
      </c>
      <c r="G172" s="93" t="str">
        <f>IF('THICKNESS INPUT'!F173="","",'THICKNESS INPUT'!F173)</f>
        <v/>
      </c>
      <c r="H172" s="93" t="str">
        <f>IF('THICKNESS INPUT'!G173="","",IF('INFORMATION INPUT'!$B$3="IN",FIXED('THICKNESS INPUT'!G173,2),ROUND('THICKNESS INPUT'!G173*25.4,0)))</f>
        <v/>
      </c>
      <c r="I172" s="93" t="str">
        <f>IF('THICKNESS INPUT'!H173="","",IF('INFORMATION INPUT'!$B$3="IN",FIXED('THICKNESS INPUT'!H173,2),ROUND('THICKNESS INPUT'!H173*25.4,0)))</f>
        <v/>
      </c>
      <c r="J172" s="93" t="str">
        <f>IF('THICKNESS INPUT'!I173="","",IF('INFORMATION INPUT'!$B$3="IN",FIXED('THICKNESS INPUT'!I173,2),ROUND('THICKNESS INPUT'!I173*25.4,0)))</f>
        <v/>
      </c>
      <c r="K172" s="93" t="str">
        <f>IF('THICKNESS INPUT'!J173="","",IF('INFORMATION INPUT'!$B$3="IN",FIXED('THICKNESS INPUT'!J173,2),ROUND('THICKNESS INPUT'!J173*25.4,0)))</f>
        <v/>
      </c>
      <c r="L172" s="93" t="str">
        <f>IF('THICKNESS INPUT'!K173="","",IF('INFORMATION INPUT'!$B$3="IN",FIXED('THICKNESS INPUT'!K173,2),ROUND('THICKNESS INPUT'!K173*25.4,0)))</f>
        <v/>
      </c>
      <c r="M172" s="93" t="str">
        <f>IF('THICKNESS INPUT'!L173="","",IF('INFORMATION INPUT'!$B$3="IN",FIXED('THICKNESS INPUT'!L173,2),ROUND('THICKNESS INPUT'!L173*25.4,0)))</f>
        <v/>
      </c>
      <c r="N172" s="93" t="str">
        <f>IF('THICKNESS INPUT'!M173="","",IF('INFORMATION INPUT'!$B$3="IN",FIXED('THICKNESS INPUT'!M173,2),ROUND('THICKNESS INPUT'!M173*25.4,0)))</f>
        <v/>
      </c>
      <c r="O172" s="93" t="str">
        <f>IF('THICKNESS INPUT'!N173="","",IF('INFORMATION INPUT'!$B$3="IN",FIXED('THICKNESS INPUT'!N173,2),ROUND('THICKNESS INPUT'!N173*25.4,0)))</f>
        <v/>
      </c>
      <c r="P172" s="93" t="str">
        <f>IF('THICKNESS INPUT'!O173="","",IF('INFORMATION INPUT'!$B$3="IN",FIXED('THICKNESS INPUT'!O173,2),ROUND('THICKNESS INPUT'!O173*25.4,0)))</f>
        <v/>
      </c>
      <c r="Q172" s="91" t="str">
        <f>IF(H172="","",IF('INFORMATION INPUT'!$B$3="IN",(FIXED(MROUND(AVERAGE('THICKNESS INPUT'!G173:O173),0.05),2)),MROUND(AVERAGE(H172:P172),1)))</f>
        <v/>
      </c>
      <c r="R172" s="93" t="str">
        <f t="shared" si="23"/>
        <v xml:space="preserve"> </v>
      </c>
      <c r="S172" s="93" t="str">
        <f>IF('THICKNESS INPUT'!P173="","",'THICKNESS INPUT'!P173)</f>
        <v/>
      </c>
      <c r="T172" s="93" t="str">
        <f>IF('THICKNESS INPUT'!Q173="","",IF('INFORMATION INPUT'!$B$3="IN",FIXED(MROUND('THICKNESS INPUT'!Q173,0.05),2),ROUND('THICKNESS INPUT'!Q173*25.4,0)))</f>
        <v/>
      </c>
      <c r="U172" s="93" t="str">
        <f t="shared" si="18"/>
        <v/>
      </c>
      <c r="V172" s="97"/>
      <c r="W172" s="98">
        <f>'INFORMATION INPUT'!$B$4-IF(+'INFORMATION INPUT'!$C$3="METRIC",25.4,1)</f>
        <v>7</v>
      </c>
      <c r="X172" s="98">
        <f t="shared" si="19"/>
        <v>0</v>
      </c>
      <c r="Y172" s="98">
        <f>IF(MAXA($AO172)&gt;'INFORMATION INPUT'!$B$4,IF(($AO172&gt;=(3*'THICKNESS REPORT'!$E$27)+'INFORMATION INPUT'!$B$4),1,0),0)</f>
        <v>0</v>
      </c>
      <c r="Z172" s="98">
        <f t="shared" si="20"/>
        <v>0</v>
      </c>
      <c r="AA172" s="98" t="str">
        <f t="shared" si="24"/>
        <v/>
      </c>
      <c r="AB172" s="83"/>
      <c r="AC172" s="83"/>
      <c r="AD172" s="83"/>
      <c r="AE172" s="83"/>
      <c r="AF172" s="98">
        <f t="shared" si="21"/>
        <v>0</v>
      </c>
      <c r="AG172" s="11"/>
      <c r="AH172" s="17">
        <f t="shared" si="22"/>
        <v>0</v>
      </c>
      <c r="AI172" s="17">
        <f t="shared" si="25"/>
        <v>9</v>
      </c>
      <c r="AJ172" s="17"/>
      <c r="AK172" s="17"/>
      <c r="AL172" s="17"/>
      <c r="AM172" s="17"/>
      <c r="AN172" s="17"/>
      <c r="AO172" s="17" t="str">
        <f t="shared" si="26"/>
        <v/>
      </c>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c r="DG172" s="17"/>
      <c r="DH172" s="17"/>
      <c r="DI172" s="17"/>
      <c r="DJ172" s="17"/>
      <c r="DK172" s="17"/>
      <c r="DL172" s="17"/>
      <c r="DM172" s="17"/>
      <c r="DN172" s="17"/>
      <c r="DO172" s="17"/>
      <c r="DP172" s="17"/>
      <c r="DQ172" s="17"/>
      <c r="DR172" s="17"/>
      <c r="DS172" s="17"/>
      <c r="DT172" s="17"/>
      <c r="DU172" s="17"/>
      <c r="DV172" s="17"/>
      <c r="DW172" s="17"/>
      <c r="DX172" s="17"/>
      <c r="DY172" s="17"/>
      <c r="DZ172" s="17"/>
      <c r="EA172" s="17"/>
      <c r="EB172" s="17"/>
      <c r="EC172" s="17"/>
      <c r="ED172" s="17"/>
      <c r="EE172" s="17"/>
      <c r="EF172" s="17"/>
      <c r="EG172" s="17"/>
      <c r="EH172" s="17"/>
      <c r="EI172" s="17"/>
      <c r="EJ172" s="17"/>
      <c r="EK172" s="17"/>
      <c r="EL172" s="17"/>
      <c r="EM172" s="17"/>
      <c r="EN172" s="17"/>
      <c r="EO172" s="17"/>
      <c r="EP172" s="17"/>
      <c r="EQ172" s="17"/>
      <c r="ER172" s="17"/>
      <c r="ES172" s="17"/>
      <c r="ET172" s="17"/>
      <c r="EU172" s="17"/>
      <c r="EV172" s="17"/>
      <c r="EW172" s="17"/>
      <c r="EX172" s="17"/>
      <c r="EY172" s="17"/>
      <c r="EZ172" s="17"/>
      <c r="FA172" s="17"/>
      <c r="FB172" s="17"/>
      <c r="FC172" s="17"/>
      <c r="FD172" s="17"/>
      <c r="FE172" s="17"/>
      <c r="FF172" s="17"/>
    </row>
    <row r="173" spans="1:162" ht="18">
      <c r="A173" s="91" t="str">
        <f>IF('THICKNESS INPUT'!A174="","",'THICKNESS INPUT'!A174)</f>
        <v/>
      </c>
      <c r="B173" s="92" t="str">
        <f>IF('THICKNESS INPUT'!B174="","",'THICKNESS INPUT'!B174)</f>
        <v/>
      </c>
      <c r="C173" s="93" t="str">
        <f>IF($H173="","",IF('INFORMATION INPUT'!$B$3="IN",FIXED('INFORMATION INPUT'!$B$4,2),FIXED('INFORMATION INPUT'!$B$4,0)))</f>
        <v/>
      </c>
      <c r="D173" s="93" t="str">
        <f>IF('THICKNESS INPUT'!C174="","",'THICKNESS INPUT'!C174)</f>
        <v/>
      </c>
      <c r="E173" s="93" t="str">
        <f>IF('THICKNESS INPUT'!D174="","",'THICKNESS INPUT'!D174)</f>
        <v/>
      </c>
      <c r="F173" s="94" t="str">
        <f>IF('THICKNESS INPUT'!E174="","",'THICKNESS INPUT'!E174)</f>
        <v/>
      </c>
      <c r="G173" s="93" t="str">
        <f>IF('THICKNESS INPUT'!F174="","",'THICKNESS INPUT'!F174)</f>
        <v/>
      </c>
      <c r="H173" s="93" t="str">
        <f>IF('THICKNESS INPUT'!G174="","",IF('INFORMATION INPUT'!$B$3="IN",FIXED('THICKNESS INPUT'!G174,2),ROUND('THICKNESS INPUT'!G174*25.4,0)))</f>
        <v/>
      </c>
      <c r="I173" s="93" t="str">
        <f>IF('THICKNESS INPUT'!H174="","",IF('INFORMATION INPUT'!$B$3="IN",FIXED('THICKNESS INPUT'!H174,2),ROUND('THICKNESS INPUT'!H174*25.4,0)))</f>
        <v/>
      </c>
      <c r="J173" s="93" t="str">
        <f>IF('THICKNESS INPUT'!I174="","",IF('INFORMATION INPUT'!$B$3="IN",FIXED('THICKNESS INPUT'!I174,2),ROUND('THICKNESS INPUT'!I174*25.4,0)))</f>
        <v/>
      </c>
      <c r="K173" s="93" t="str">
        <f>IF('THICKNESS INPUT'!J174="","",IF('INFORMATION INPUT'!$B$3="IN",FIXED('THICKNESS INPUT'!J174,2),ROUND('THICKNESS INPUT'!J174*25.4,0)))</f>
        <v/>
      </c>
      <c r="L173" s="93" t="str">
        <f>IF('THICKNESS INPUT'!K174="","",IF('INFORMATION INPUT'!$B$3="IN",FIXED('THICKNESS INPUT'!K174,2),ROUND('THICKNESS INPUT'!K174*25.4,0)))</f>
        <v/>
      </c>
      <c r="M173" s="93" t="str">
        <f>IF('THICKNESS INPUT'!L174="","",IF('INFORMATION INPUT'!$B$3="IN",FIXED('THICKNESS INPUT'!L174,2),ROUND('THICKNESS INPUT'!L174*25.4,0)))</f>
        <v/>
      </c>
      <c r="N173" s="93" t="str">
        <f>IF('THICKNESS INPUT'!M174="","",IF('INFORMATION INPUT'!$B$3="IN",FIXED('THICKNESS INPUT'!M174,2),ROUND('THICKNESS INPUT'!M174*25.4,0)))</f>
        <v/>
      </c>
      <c r="O173" s="93" t="str">
        <f>IF('THICKNESS INPUT'!N174="","",IF('INFORMATION INPUT'!$B$3="IN",FIXED('THICKNESS INPUT'!N174,2),ROUND('THICKNESS INPUT'!N174*25.4,0)))</f>
        <v/>
      </c>
      <c r="P173" s="93" t="str">
        <f>IF('THICKNESS INPUT'!O174="","",IF('INFORMATION INPUT'!$B$3="IN",FIXED('THICKNESS INPUT'!O174,2),ROUND('THICKNESS INPUT'!O174*25.4,0)))</f>
        <v/>
      </c>
      <c r="Q173" s="91" t="str">
        <f>IF(H173="","",IF('INFORMATION INPUT'!$B$3="IN",(FIXED(MROUND(AVERAGE('THICKNESS INPUT'!G174:O174),0.05),2)),MROUND(AVERAGE(H173:P173),1)))</f>
        <v/>
      </c>
      <c r="R173" s="93" t="str">
        <f t="shared" si="23"/>
        <v xml:space="preserve"> </v>
      </c>
      <c r="S173" s="93" t="str">
        <f>IF('THICKNESS INPUT'!P174="","",'THICKNESS INPUT'!P174)</f>
        <v/>
      </c>
      <c r="T173" s="93" t="str">
        <f>IF('THICKNESS INPUT'!Q174="","",IF('INFORMATION INPUT'!$B$3="IN",FIXED(MROUND('THICKNESS INPUT'!Q174,0.05),2),ROUND('THICKNESS INPUT'!Q174*25.4,0)))</f>
        <v/>
      </c>
      <c r="U173" s="93" t="str">
        <f t="shared" si="18"/>
        <v/>
      </c>
      <c r="V173" s="97"/>
      <c r="W173" s="98">
        <f>'INFORMATION INPUT'!$B$4-IF(+'INFORMATION INPUT'!$C$3="METRIC",25.4,1)</f>
        <v>7</v>
      </c>
      <c r="X173" s="98">
        <f t="shared" si="19"/>
        <v>0</v>
      </c>
      <c r="Y173" s="98">
        <f>IF(MAXA($AO173)&gt;'INFORMATION INPUT'!$B$4,IF(($AO173&gt;=(3*'THICKNESS REPORT'!$E$27)+'INFORMATION INPUT'!$B$4),1,0),0)</f>
        <v>0</v>
      </c>
      <c r="Z173" s="98">
        <f t="shared" si="20"/>
        <v>0</v>
      </c>
      <c r="AA173" s="98" t="str">
        <f t="shared" si="24"/>
        <v/>
      </c>
      <c r="AB173" s="83"/>
      <c r="AC173" s="83"/>
      <c r="AD173" s="83"/>
      <c r="AE173" s="83"/>
      <c r="AF173" s="98">
        <f t="shared" si="21"/>
        <v>0</v>
      </c>
      <c r="AG173" s="11"/>
      <c r="AH173" s="17">
        <f t="shared" si="22"/>
        <v>0</v>
      </c>
      <c r="AI173" s="17">
        <f t="shared" si="25"/>
        <v>9</v>
      </c>
      <c r="AJ173" s="17"/>
      <c r="AK173" s="17"/>
      <c r="AL173" s="17"/>
      <c r="AM173" s="17"/>
      <c r="AN173" s="17"/>
      <c r="AO173" s="17" t="str">
        <f t="shared" si="26"/>
        <v/>
      </c>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c r="DG173" s="17"/>
      <c r="DH173" s="17"/>
      <c r="DI173" s="17"/>
      <c r="DJ173" s="17"/>
      <c r="DK173" s="17"/>
      <c r="DL173" s="17"/>
      <c r="DM173" s="17"/>
      <c r="DN173" s="17"/>
      <c r="DO173" s="17"/>
      <c r="DP173" s="17"/>
      <c r="DQ173" s="17"/>
      <c r="DR173" s="17"/>
      <c r="DS173" s="17"/>
      <c r="DT173" s="17"/>
      <c r="DU173" s="17"/>
      <c r="DV173" s="17"/>
      <c r="DW173" s="17"/>
      <c r="DX173" s="17"/>
      <c r="DY173" s="17"/>
      <c r="DZ173" s="17"/>
      <c r="EA173" s="17"/>
      <c r="EB173" s="17"/>
      <c r="EC173" s="17"/>
      <c r="ED173" s="17"/>
      <c r="EE173" s="17"/>
      <c r="EF173" s="17"/>
      <c r="EG173" s="17"/>
      <c r="EH173" s="17"/>
      <c r="EI173" s="17"/>
      <c r="EJ173" s="17"/>
      <c r="EK173" s="17"/>
      <c r="EL173" s="17"/>
      <c r="EM173" s="17"/>
      <c r="EN173" s="17"/>
      <c r="EO173" s="17"/>
      <c r="EP173" s="17"/>
      <c r="EQ173" s="17"/>
      <c r="ER173" s="17"/>
      <c r="ES173" s="17"/>
      <c r="ET173" s="17"/>
      <c r="EU173" s="17"/>
      <c r="EV173" s="17"/>
      <c r="EW173" s="17"/>
      <c r="EX173" s="17"/>
      <c r="EY173" s="17"/>
      <c r="EZ173" s="17"/>
      <c r="FA173" s="17"/>
      <c r="FB173" s="17"/>
      <c r="FC173" s="17"/>
      <c r="FD173" s="17"/>
      <c r="FE173" s="17"/>
      <c r="FF173" s="17"/>
    </row>
    <row r="174" spans="1:162" ht="18">
      <c r="A174" s="91" t="str">
        <f>IF('THICKNESS INPUT'!A175="","",'THICKNESS INPUT'!A175)</f>
        <v/>
      </c>
      <c r="B174" s="92" t="str">
        <f>IF('THICKNESS INPUT'!B175="","",'THICKNESS INPUT'!B175)</f>
        <v/>
      </c>
      <c r="C174" s="93" t="str">
        <f>IF($H174="","",IF('INFORMATION INPUT'!$B$3="IN",FIXED('INFORMATION INPUT'!$B$4,2),FIXED('INFORMATION INPUT'!$B$4,0)))</f>
        <v/>
      </c>
      <c r="D174" s="93" t="str">
        <f>IF('THICKNESS INPUT'!C175="","",'THICKNESS INPUT'!C175)</f>
        <v/>
      </c>
      <c r="E174" s="93" t="str">
        <f>IF('THICKNESS INPUT'!D175="","",'THICKNESS INPUT'!D175)</f>
        <v/>
      </c>
      <c r="F174" s="94" t="str">
        <f>IF('THICKNESS INPUT'!E175="","",'THICKNESS INPUT'!E175)</f>
        <v/>
      </c>
      <c r="G174" s="93" t="str">
        <f>IF('THICKNESS INPUT'!F175="","",'THICKNESS INPUT'!F175)</f>
        <v/>
      </c>
      <c r="H174" s="93" t="str">
        <f>IF('THICKNESS INPUT'!G175="","",IF('INFORMATION INPUT'!$B$3="IN",FIXED('THICKNESS INPUT'!G175,2),ROUND('THICKNESS INPUT'!G175*25.4,0)))</f>
        <v/>
      </c>
      <c r="I174" s="93" t="str">
        <f>IF('THICKNESS INPUT'!H175="","",IF('INFORMATION INPUT'!$B$3="IN",FIXED('THICKNESS INPUT'!H175,2),ROUND('THICKNESS INPUT'!H175*25.4,0)))</f>
        <v/>
      </c>
      <c r="J174" s="93" t="str">
        <f>IF('THICKNESS INPUT'!I175="","",IF('INFORMATION INPUT'!$B$3="IN",FIXED('THICKNESS INPUT'!I175,2),ROUND('THICKNESS INPUT'!I175*25.4,0)))</f>
        <v/>
      </c>
      <c r="K174" s="93" t="str">
        <f>IF('THICKNESS INPUT'!J175="","",IF('INFORMATION INPUT'!$B$3="IN",FIXED('THICKNESS INPUT'!J175,2),ROUND('THICKNESS INPUT'!J175*25.4,0)))</f>
        <v/>
      </c>
      <c r="L174" s="93" t="str">
        <f>IF('THICKNESS INPUT'!K175="","",IF('INFORMATION INPUT'!$B$3="IN",FIXED('THICKNESS INPUT'!K175,2),ROUND('THICKNESS INPUT'!K175*25.4,0)))</f>
        <v/>
      </c>
      <c r="M174" s="93" t="str">
        <f>IF('THICKNESS INPUT'!L175="","",IF('INFORMATION INPUT'!$B$3="IN",FIXED('THICKNESS INPUT'!L175,2),ROUND('THICKNESS INPUT'!L175*25.4,0)))</f>
        <v/>
      </c>
      <c r="N174" s="93" t="str">
        <f>IF('THICKNESS INPUT'!M175="","",IF('INFORMATION INPUT'!$B$3="IN",FIXED('THICKNESS INPUT'!M175,2),ROUND('THICKNESS INPUT'!M175*25.4,0)))</f>
        <v/>
      </c>
      <c r="O174" s="93" t="str">
        <f>IF('THICKNESS INPUT'!N175="","",IF('INFORMATION INPUT'!$B$3="IN",FIXED('THICKNESS INPUT'!N175,2),ROUND('THICKNESS INPUT'!N175*25.4,0)))</f>
        <v/>
      </c>
      <c r="P174" s="93" t="str">
        <f>IF('THICKNESS INPUT'!O175="","",IF('INFORMATION INPUT'!$B$3="IN",FIXED('THICKNESS INPUT'!O175,2),ROUND('THICKNESS INPUT'!O175*25.4,0)))</f>
        <v/>
      </c>
      <c r="Q174" s="91" t="str">
        <f>IF(H174="","",IF('INFORMATION INPUT'!$B$3="IN",(FIXED(MROUND(AVERAGE('THICKNESS INPUT'!G175:O175),0.05),2)),MROUND(AVERAGE(H174:P174),1)))</f>
        <v/>
      </c>
      <c r="R174" s="93" t="str">
        <f t="shared" si="23"/>
        <v xml:space="preserve"> </v>
      </c>
      <c r="S174" s="93" t="str">
        <f>IF('THICKNESS INPUT'!P175="","",'THICKNESS INPUT'!P175)</f>
        <v/>
      </c>
      <c r="T174" s="93" t="str">
        <f>IF('THICKNESS INPUT'!Q175="","",IF('INFORMATION INPUT'!$B$3="IN",FIXED(MROUND('THICKNESS INPUT'!Q175,0.05),2),ROUND('THICKNESS INPUT'!Q175*25.4,0)))</f>
        <v/>
      </c>
      <c r="U174" s="93" t="str">
        <f t="shared" si="18"/>
        <v/>
      </c>
      <c r="V174" s="97"/>
      <c r="W174" s="98">
        <f>'INFORMATION INPUT'!$B$4-IF(+'INFORMATION INPUT'!$C$3="METRIC",25.4,1)</f>
        <v>7</v>
      </c>
      <c r="X174" s="98">
        <f t="shared" si="19"/>
        <v>0</v>
      </c>
      <c r="Y174" s="98">
        <f>IF(MAXA($AO174)&gt;'INFORMATION INPUT'!$B$4,IF(($AO174&gt;=(3*'THICKNESS REPORT'!$E$27)+'INFORMATION INPUT'!$B$4),1,0),0)</f>
        <v>0</v>
      </c>
      <c r="Z174" s="98">
        <f t="shared" si="20"/>
        <v>0</v>
      </c>
      <c r="AA174" s="98" t="str">
        <f t="shared" si="24"/>
        <v/>
      </c>
      <c r="AB174" s="83"/>
      <c r="AC174" s="83"/>
      <c r="AD174" s="83"/>
      <c r="AE174" s="83"/>
      <c r="AF174" s="98">
        <f t="shared" si="21"/>
        <v>0</v>
      </c>
      <c r="AG174" s="11"/>
      <c r="AH174" s="17">
        <f t="shared" si="22"/>
        <v>0</v>
      </c>
      <c r="AI174" s="17">
        <f t="shared" si="25"/>
        <v>9</v>
      </c>
      <c r="AJ174" s="17"/>
      <c r="AK174" s="17"/>
      <c r="AL174" s="17"/>
      <c r="AM174" s="17"/>
      <c r="AN174" s="17"/>
      <c r="AO174" s="17" t="str">
        <f t="shared" si="26"/>
        <v/>
      </c>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17"/>
      <c r="EA174" s="17"/>
      <c r="EB174" s="17"/>
      <c r="EC174" s="17"/>
      <c r="ED174" s="17"/>
      <c r="EE174" s="17"/>
      <c r="EF174" s="17"/>
      <c r="EG174" s="17"/>
      <c r="EH174" s="17"/>
      <c r="EI174" s="17"/>
      <c r="EJ174" s="17"/>
      <c r="EK174" s="17"/>
      <c r="EL174" s="17"/>
      <c r="EM174" s="17"/>
      <c r="EN174" s="17"/>
      <c r="EO174" s="17"/>
      <c r="EP174" s="17"/>
      <c r="EQ174" s="17"/>
      <c r="ER174" s="17"/>
      <c r="ES174" s="17"/>
      <c r="ET174" s="17"/>
      <c r="EU174" s="17"/>
      <c r="EV174" s="17"/>
      <c r="EW174" s="17"/>
      <c r="EX174" s="17"/>
      <c r="EY174" s="17"/>
      <c r="EZ174" s="17"/>
      <c r="FA174" s="17"/>
      <c r="FB174" s="17"/>
      <c r="FC174" s="17"/>
      <c r="FD174" s="17"/>
      <c r="FE174" s="17"/>
      <c r="FF174" s="17"/>
    </row>
    <row r="175" spans="1:162" ht="18">
      <c r="A175" s="91" t="str">
        <f>IF('THICKNESS INPUT'!A176="","",'THICKNESS INPUT'!A176)</f>
        <v/>
      </c>
      <c r="B175" s="92" t="str">
        <f>IF('THICKNESS INPUT'!B176="","",'THICKNESS INPUT'!B176)</f>
        <v/>
      </c>
      <c r="C175" s="93" t="str">
        <f>IF($H175="","",IF('INFORMATION INPUT'!$B$3="IN",FIXED('INFORMATION INPUT'!$B$4,2),FIXED('INFORMATION INPUT'!$B$4,0)))</f>
        <v/>
      </c>
      <c r="D175" s="93" t="str">
        <f>IF('THICKNESS INPUT'!C176="","",'THICKNESS INPUT'!C176)</f>
        <v/>
      </c>
      <c r="E175" s="93" t="str">
        <f>IF('THICKNESS INPUT'!D176="","",'THICKNESS INPUT'!D176)</f>
        <v/>
      </c>
      <c r="F175" s="94" t="str">
        <f>IF('THICKNESS INPUT'!E176="","",'THICKNESS INPUT'!E176)</f>
        <v/>
      </c>
      <c r="G175" s="93" t="str">
        <f>IF('THICKNESS INPUT'!F176="","",'THICKNESS INPUT'!F176)</f>
        <v/>
      </c>
      <c r="H175" s="93" t="str">
        <f>IF('THICKNESS INPUT'!G176="","",IF('INFORMATION INPUT'!$B$3="IN",FIXED('THICKNESS INPUT'!G176,2),ROUND('THICKNESS INPUT'!G176*25.4,0)))</f>
        <v/>
      </c>
      <c r="I175" s="93" t="str">
        <f>IF('THICKNESS INPUT'!H176="","",IF('INFORMATION INPUT'!$B$3="IN",FIXED('THICKNESS INPUT'!H176,2),ROUND('THICKNESS INPUT'!H176*25.4,0)))</f>
        <v/>
      </c>
      <c r="J175" s="93" t="str">
        <f>IF('THICKNESS INPUT'!I176="","",IF('INFORMATION INPUT'!$B$3="IN",FIXED('THICKNESS INPUT'!I176,2),ROUND('THICKNESS INPUT'!I176*25.4,0)))</f>
        <v/>
      </c>
      <c r="K175" s="93" t="str">
        <f>IF('THICKNESS INPUT'!J176="","",IF('INFORMATION INPUT'!$B$3="IN",FIXED('THICKNESS INPUT'!J176,2),ROUND('THICKNESS INPUT'!J176*25.4,0)))</f>
        <v/>
      </c>
      <c r="L175" s="93" t="str">
        <f>IF('THICKNESS INPUT'!K176="","",IF('INFORMATION INPUT'!$B$3="IN",FIXED('THICKNESS INPUT'!K176,2),ROUND('THICKNESS INPUT'!K176*25.4,0)))</f>
        <v/>
      </c>
      <c r="M175" s="93" t="str">
        <f>IF('THICKNESS INPUT'!L176="","",IF('INFORMATION INPUT'!$B$3="IN",FIXED('THICKNESS INPUT'!L176,2),ROUND('THICKNESS INPUT'!L176*25.4,0)))</f>
        <v/>
      </c>
      <c r="N175" s="93" t="str">
        <f>IF('THICKNESS INPUT'!M176="","",IF('INFORMATION INPUT'!$B$3="IN",FIXED('THICKNESS INPUT'!M176,2),ROUND('THICKNESS INPUT'!M176*25.4,0)))</f>
        <v/>
      </c>
      <c r="O175" s="93" t="str">
        <f>IF('THICKNESS INPUT'!N176="","",IF('INFORMATION INPUT'!$B$3="IN",FIXED('THICKNESS INPUT'!N176,2),ROUND('THICKNESS INPUT'!N176*25.4,0)))</f>
        <v/>
      </c>
      <c r="P175" s="93" t="str">
        <f>IF('THICKNESS INPUT'!O176="","",IF('INFORMATION INPUT'!$B$3="IN",FIXED('THICKNESS INPUT'!O176,2),ROUND('THICKNESS INPUT'!O176*25.4,0)))</f>
        <v/>
      </c>
      <c r="Q175" s="91" t="str">
        <f>IF(H175="","",IF('INFORMATION INPUT'!$B$3="IN",(FIXED(MROUND(AVERAGE('THICKNESS INPUT'!G176:O176),0.05),2)),MROUND(AVERAGE(H175:P175),1)))</f>
        <v/>
      </c>
      <c r="R175" s="93" t="str">
        <f t="shared" si="23"/>
        <v xml:space="preserve"> </v>
      </c>
      <c r="S175" s="93" t="str">
        <f>IF('THICKNESS INPUT'!P176="","",'THICKNESS INPUT'!P176)</f>
        <v/>
      </c>
      <c r="T175" s="93" t="str">
        <f>IF('THICKNESS INPUT'!Q176="","",IF('INFORMATION INPUT'!$B$3="IN",FIXED(MROUND('THICKNESS INPUT'!Q176,0.05),2),ROUND('THICKNESS INPUT'!Q176*25.4,0)))</f>
        <v/>
      </c>
      <c r="U175" s="93" t="str">
        <f t="shared" si="18"/>
        <v/>
      </c>
      <c r="V175" s="97"/>
      <c r="W175" s="98">
        <f>'INFORMATION INPUT'!$B$4-IF(+'INFORMATION INPUT'!$C$3="METRIC",25.4,1)</f>
        <v>7</v>
      </c>
      <c r="X175" s="98">
        <f t="shared" si="19"/>
        <v>0</v>
      </c>
      <c r="Y175" s="98">
        <f>IF(MAXA($AO175)&gt;'INFORMATION INPUT'!$B$4,IF(($AO175&gt;=(3*'THICKNESS REPORT'!$E$27)+'INFORMATION INPUT'!$B$4),1,0),0)</f>
        <v>0</v>
      </c>
      <c r="Z175" s="98">
        <f t="shared" si="20"/>
        <v>0</v>
      </c>
      <c r="AA175" s="98" t="str">
        <f t="shared" si="24"/>
        <v/>
      </c>
      <c r="AB175" s="83"/>
      <c r="AC175" s="83"/>
      <c r="AD175" s="83"/>
      <c r="AE175" s="83"/>
      <c r="AF175" s="98">
        <f t="shared" si="21"/>
        <v>0</v>
      </c>
      <c r="AG175" s="11"/>
      <c r="AH175" s="17">
        <f t="shared" si="22"/>
        <v>0</v>
      </c>
      <c r="AI175" s="17">
        <f t="shared" si="25"/>
        <v>9</v>
      </c>
      <c r="AJ175" s="17"/>
      <c r="AK175" s="17"/>
      <c r="AL175" s="17"/>
      <c r="AM175" s="17"/>
      <c r="AN175" s="17"/>
      <c r="AO175" s="17" t="str">
        <f t="shared" si="26"/>
        <v/>
      </c>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c r="DG175" s="17"/>
      <c r="DH175" s="17"/>
      <c r="DI175" s="17"/>
      <c r="DJ175" s="17"/>
      <c r="DK175" s="17"/>
      <c r="DL175" s="17"/>
      <c r="DM175" s="17"/>
      <c r="DN175" s="17"/>
      <c r="DO175" s="17"/>
      <c r="DP175" s="17"/>
      <c r="DQ175" s="17"/>
      <c r="DR175" s="17"/>
      <c r="DS175" s="17"/>
      <c r="DT175" s="17"/>
      <c r="DU175" s="17"/>
      <c r="DV175" s="17"/>
      <c r="DW175" s="17"/>
      <c r="DX175" s="17"/>
      <c r="DY175" s="17"/>
      <c r="DZ175" s="17"/>
      <c r="EA175" s="17"/>
      <c r="EB175" s="17"/>
      <c r="EC175" s="17"/>
      <c r="ED175" s="17"/>
      <c r="EE175" s="17"/>
      <c r="EF175" s="17"/>
      <c r="EG175" s="17"/>
      <c r="EH175" s="17"/>
      <c r="EI175" s="17"/>
      <c r="EJ175" s="17"/>
      <c r="EK175" s="17"/>
      <c r="EL175" s="17"/>
      <c r="EM175" s="17"/>
      <c r="EN175" s="17"/>
      <c r="EO175" s="17"/>
      <c r="EP175" s="17"/>
      <c r="EQ175" s="17"/>
      <c r="ER175" s="17"/>
      <c r="ES175" s="17"/>
      <c r="ET175" s="17"/>
      <c r="EU175" s="17"/>
      <c r="EV175" s="17"/>
      <c r="EW175" s="17"/>
      <c r="EX175" s="17"/>
      <c r="EY175" s="17"/>
      <c r="EZ175" s="17"/>
      <c r="FA175" s="17"/>
      <c r="FB175" s="17"/>
      <c r="FC175" s="17"/>
      <c r="FD175" s="17"/>
      <c r="FE175" s="17"/>
      <c r="FF175" s="17"/>
    </row>
    <row r="176" spans="1:162" ht="18">
      <c r="A176" s="91" t="str">
        <f>IF('THICKNESS INPUT'!A177="","",'THICKNESS INPUT'!A177)</f>
        <v/>
      </c>
      <c r="B176" s="92" t="str">
        <f>IF('THICKNESS INPUT'!B177="","",'THICKNESS INPUT'!B177)</f>
        <v/>
      </c>
      <c r="C176" s="93" t="str">
        <f>IF($H176="","",IF('INFORMATION INPUT'!$B$3="IN",FIXED('INFORMATION INPUT'!$B$4,2),FIXED('INFORMATION INPUT'!$B$4,0)))</f>
        <v/>
      </c>
      <c r="D176" s="93" t="str">
        <f>IF('THICKNESS INPUT'!C177="","",'THICKNESS INPUT'!C177)</f>
        <v/>
      </c>
      <c r="E176" s="93" t="str">
        <f>IF('THICKNESS INPUT'!D177="","",'THICKNESS INPUT'!D177)</f>
        <v/>
      </c>
      <c r="F176" s="94" t="str">
        <f>IF('THICKNESS INPUT'!E177="","",'THICKNESS INPUT'!E177)</f>
        <v/>
      </c>
      <c r="G176" s="93" t="str">
        <f>IF('THICKNESS INPUT'!F177="","",'THICKNESS INPUT'!F177)</f>
        <v/>
      </c>
      <c r="H176" s="93" t="str">
        <f>IF('THICKNESS INPUT'!G177="","",IF('INFORMATION INPUT'!$B$3="IN",FIXED('THICKNESS INPUT'!G177,2),ROUND('THICKNESS INPUT'!G177*25.4,0)))</f>
        <v/>
      </c>
      <c r="I176" s="93" t="str">
        <f>IF('THICKNESS INPUT'!H177="","",IF('INFORMATION INPUT'!$B$3="IN",FIXED('THICKNESS INPUT'!H177,2),ROUND('THICKNESS INPUT'!H177*25.4,0)))</f>
        <v/>
      </c>
      <c r="J176" s="93" t="str">
        <f>IF('THICKNESS INPUT'!I177="","",IF('INFORMATION INPUT'!$B$3="IN",FIXED('THICKNESS INPUT'!I177,2),ROUND('THICKNESS INPUT'!I177*25.4,0)))</f>
        <v/>
      </c>
      <c r="K176" s="93" t="str">
        <f>IF('THICKNESS INPUT'!J177="","",IF('INFORMATION INPUT'!$B$3="IN",FIXED('THICKNESS INPUT'!J177,2),ROUND('THICKNESS INPUT'!J177*25.4,0)))</f>
        <v/>
      </c>
      <c r="L176" s="93" t="str">
        <f>IF('THICKNESS INPUT'!K177="","",IF('INFORMATION INPUT'!$B$3="IN",FIXED('THICKNESS INPUT'!K177,2),ROUND('THICKNESS INPUT'!K177*25.4,0)))</f>
        <v/>
      </c>
      <c r="M176" s="93" t="str">
        <f>IF('THICKNESS INPUT'!L177="","",IF('INFORMATION INPUT'!$B$3="IN",FIXED('THICKNESS INPUT'!L177,2),ROUND('THICKNESS INPUT'!L177*25.4,0)))</f>
        <v/>
      </c>
      <c r="N176" s="93" t="str">
        <f>IF('THICKNESS INPUT'!M177="","",IF('INFORMATION INPUT'!$B$3="IN",FIXED('THICKNESS INPUT'!M177,2),ROUND('THICKNESS INPUT'!M177*25.4,0)))</f>
        <v/>
      </c>
      <c r="O176" s="93" t="str">
        <f>IF('THICKNESS INPUT'!N177="","",IF('INFORMATION INPUT'!$B$3="IN",FIXED('THICKNESS INPUT'!N177,2),ROUND('THICKNESS INPUT'!N177*25.4,0)))</f>
        <v/>
      </c>
      <c r="P176" s="93" t="str">
        <f>IF('THICKNESS INPUT'!O177="","",IF('INFORMATION INPUT'!$B$3="IN",FIXED('THICKNESS INPUT'!O177,2),ROUND('THICKNESS INPUT'!O177*25.4,0)))</f>
        <v/>
      </c>
      <c r="Q176" s="91" t="str">
        <f>IF(H176="","",IF('INFORMATION INPUT'!$B$3="IN",(FIXED(MROUND(AVERAGE('THICKNESS INPUT'!G177:O177),0.05),2)),MROUND(AVERAGE(H176:P176),1)))</f>
        <v/>
      </c>
      <c r="R176" s="93" t="str">
        <f t="shared" si="23"/>
        <v xml:space="preserve"> </v>
      </c>
      <c r="S176" s="93" t="str">
        <f>IF('THICKNESS INPUT'!P177="","",'THICKNESS INPUT'!P177)</f>
        <v/>
      </c>
      <c r="T176" s="93" t="str">
        <f>IF('THICKNESS INPUT'!Q177="","",IF('INFORMATION INPUT'!$B$3="IN",FIXED(MROUND('THICKNESS INPUT'!Q177,0.05),2),ROUND('THICKNESS INPUT'!Q177*25.4,0)))</f>
        <v/>
      </c>
      <c r="U176" s="93" t="str">
        <f t="shared" si="18"/>
        <v/>
      </c>
      <c r="V176" s="97"/>
      <c r="W176" s="98">
        <f>'INFORMATION INPUT'!$B$4-IF(+'INFORMATION INPUT'!$C$3="METRIC",25.4,1)</f>
        <v>7</v>
      </c>
      <c r="X176" s="98">
        <f t="shared" si="19"/>
        <v>0</v>
      </c>
      <c r="Y176" s="98">
        <f>IF(MAXA($AO176)&gt;'INFORMATION INPUT'!$B$4,IF(($AO176&gt;=(3*'THICKNESS REPORT'!$E$27)+'INFORMATION INPUT'!$B$4),1,0),0)</f>
        <v>0</v>
      </c>
      <c r="Z176" s="98">
        <f t="shared" si="20"/>
        <v>0</v>
      </c>
      <c r="AA176" s="98" t="str">
        <f t="shared" si="24"/>
        <v/>
      </c>
      <c r="AB176" s="83"/>
      <c r="AC176" s="83"/>
      <c r="AD176" s="83"/>
      <c r="AE176" s="83"/>
      <c r="AF176" s="98">
        <f t="shared" si="21"/>
        <v>0</v>
      </c>
      <c r="AG176" s="11"/>
      <c r="AH176" s="17">
        <f t="shared" si="22"/>
        <v>0</v>
      </c>
      <c r="AI176" s="17">
        <f t="shared" si="25"/>
        <v>9</v>
      </c>
      <c r="AJ176" s="17"/>
      <c r="AK176" s="17"/>
      <c r="AL176" s="17"/>
      <c r="AM176" s="17"/>
      <c r="AN176" s="17"/>
      <c r="AO176" s="17" t="str">
        <f t="shared" si="26"/>
        <v/>
      </c>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c r="CG176" s="17"/>
      <c r="CH176" s="17"/>
      <c r="CI176" s="17"/>
      <c r="CJ176" s="17"/>
      <c r="CK176" s="17"/>
      <c r="CL176" s="17"/>
      <c r="CM176" s="17"/>
      <c r="CN176" s="17"/>
      <c r="CO176" s="17"/>
      <c r="CP176" s="17"/>
      <c r="CQ176" s="17"/>
      <c r="CR176" s="17"/>
      <c r="CS176" s="17"/>
      <c r="CT176" s="17"/>
      <c r="CU176" s="17"/>
      <c r="CV176" s="17"/>
      <c r="CW176" s="17"/>
      <c r="CX176" s="17"/>
      <c r="CY176" s="17"/>
      <c r="CZ176" s="17"/>
      <c r="DA176" s="17"/>
      <c r="DB176" s="17"/>
      <c r="DC176" s="17"/>
      <c r="DD176" s="17"/>
      <c r="DE176" s="17"/>
      <c r="DF176" s="17"/>
      <c r="DG176" s="17"/>
      <c r="DH176" s="17"/>
      <c r="DI176" s="17"/>
      <c r="DJ176" s="17"/>
      <c r="DK176" s="17"/>
      <c r="DL176" s="17"/>
      <c r="DM176" s="17"/>
      <c r="DN176" s="17"/>
      <c r="DO176" s="17"/>
      <c r="DP176" s="17"/>
      <c r="DQ176" s="17"/>
      <c r="DR176" s="17"/>
      <c r="DS176" s="17"/>
      <c r="DT176" s="17"/>
      <c r="DU176" s="17"/>
      <c r="DV176" s="17"/>
      <c r="DW176" s="17"/>
      <c r="DX176" s="17"/>
      <c r="DY176" s="17"/>
      <c r="DZ176" s="17"/>
      <c r="EA176" s="17"/>
      <c r="EB176" s="17"/>
      <c r="EC176" s="17"/>
      <c r="ED176" s="17"/>
      <c r="EE176" s="17"/>
      <c r="EF176" s="17"/>
      <c r="EG176" s="17"/>
      <c r="EH176" s="17"/>
      <c r="EI176" s="17"/>
      <c r="EJ176" s="17"/>
      <c r="EK176" s="17"/>
      <c r="EL176" s="17"/>
      <c r="EM176" s="17"/>
      <c r="EN176" s="17"/>
      <c r="EO176" s="17"/>
      <c r="EP176" s="17"/>
      <c r="EQ176" s="17"/>
      <c r="ER176" s="17"/>
      <c r="ES176" s="17"/>
      <c r="ET176" s="17"/>
      <c r="EU176" s="17"/>
      <c r="EV176" s="17"/>
      <c r="EW176" s="17"/>
      <c r="EX176" s="17"/>
      <c r="EY176" s="17"/>
      <c r="EZ176" s="17"/>
      <c r="FA176" s="17"/>
      <c r="FB176" s="17"/>
      <c r="FC176" s="17"/>
      <c r="FD176" s="17"/>
      <c r="FE176" s="17"/>
      <c r="FF176" s="17"/>
    </row>
    <row r="177" spans="1:162" ht="18">
      <c r="A177" s="91" t="str">
        <f>IF('THICKNESS INPUT'!A178="","",'THICKNESS INPUT'!A178)</f>
        <v/>
      </c>
      <c r="B177" s="92" t="str">
        <f>IF('THICKNESS INPUT'!B178="","",'THICKNESS INPUT'!B178)</f>
        <v/>
      </c>
      <c r="C177" s="93" t="str">
        <f>IF($H177="","",IF('INFORMATION INPUT'!$B$3="IN",FIXED('INFORMATION INPUT'!$B$4,2),FIXED('INFORMATION INPUT'!$B$4,0)))</f>
        <v/>
      </c>
      <c r="D177" s="93" t="str">
        <f>IF('THICKNESS INPUT'!C178="","",'THICKNESS INPUT'!C178)</f>
        <v/>
      </c>
      <c r="E177" s="93" t="str">
        <f>IF('THICKNESS INPUT'!D178="","",'THICKNESS INPUT'!D178)</f>
        <v/>
      </c>
      <c r="F177" s="94" t="str">
        <f>IF('THICKNESS INPUT'!E178="","",'THICKNESS INPUT'!E178)</f>
        <v/>
      </c>
      <c r="G177" s="93" t="str">
        <f>IF('THICKNESS INPUT'!F178="","",'THICKNESS INPUT'!F178)</f>
        <v/>
      </c>
      <c r="H177" s="93" t="str">
        <f>IF('THICKNESS INPUT'!G178="","",IF('INFORMATION INPUT'!$B$3="IN",FIXED('THICKNESS INPUT'!G178,2),ROUND('THICKNESS INPUT'!G178*25.4,0)))</f>
        <v/>
      </c>
      <c r="I177" s="93" t="str">
        <f>IF('THICKNESS INPUT'!H178="","",IF('INFORMATION INPUT'!$B$3="IN",FIXED('THICKNESS INPUT'!H178,2),ROUND('THICKNESS INPUT'!H178*25.4,0)))</f>
        <v/>
      </c>
      <c r="J177" s="93" t="str">
        <f>IF('THICKNESS INPUT'!I178="","",IF('INFORMATION INPUT'!$B$3="IN",FIXED('THICKNESS INPUT'!I178,2),ROUND('THICKNESS INPUT'!I178*25.4,0)))</f>
        <v/>
      </c>
      <c r="K177" s="93" t="str">
        <f>IF('THICKNESS INPUT'!J178="","",IF('INFORMATION INPUT'!$B$3="IN",FIXED('THICKNESS INPUT'!J178,2),ROUND('THICKNESS INPUT'!J178*25.4,0)))</f>
        <v/>
      </c>
      <c r="L177" s="93" t="str">
        <f>IF('THICKNESS INPUT'!K178="","",IF('INFORMATION INPUT'!$B$3="IN",FIXED('THICKNESS INPUT'!K178,2),ROUND('THICKNESS INPUT'!K178*25.4,0)))</f>
        <v/>
      </c>
      <c r="M177" s="93" t="str">
        <f>IF('THICKNESS INPUT'!L178="","",IF('INFORMATION INPUT'!$B$3="IN",FIXED('THICKNESS INPUT'!L178,2),ROUND('THICKNESS INPUT'!L178*25.4,0)))</f>
        <v/>
      </c>
      <c r="N177" s="93" t="str">
        <f>IF('THICKNESS INPUT'!M178="","",IF('INFORMATION INPUT'!$B$3="IN",FIXED('THICKNESS INPUT'!M178,2),ROUND('THICKNESS INPUT'!M178*25.4,0)))</f>
        <v/>
      </c>
      <c r="O177" s="93" t="str">
        <f>IF('THICKNESS INPUT'!N178="","",IF('INFORMATION INPUT'!$B$3="IN",FIXED('THICKNESS INPUT'!N178,2),ROUND('THICKNESS INPUT'!N178*25.4,0)))</f>
        <v/>
      </c>
      <c r="P177" s="93" t="str">
        <f>IF('THICKNESS INPUT'!O178="","",IF('INFORMATION INPUT'!$B$3="IN",FIXED('THICKNESS INPUT'!O178,2),ROUND('THICKNESS INPUT'!O178*25.4,0)))</f>
        <v/>
      </c>
      <c r="Q177" s="91" t="str">
        <f>IF(H177="","",IF('INFORMATION INPUT'!$B$3="IN",(FIXED(MROUND(AVERAGE('THICKNESS INPUT'!G178:O178),0.05),2)),MROUND(AVERAGE(H177:P177),1)))</f>
        <v/>
      </c>
      <c r="R177" s="93" t="str">
        <f t="shared" si="23"/>
        <v xml:space="preserve"> </v>
      </c>
      <c r="S177" s="93" t="str">
        <f>IF('THICKNESS INPUT'!P178="","",'THICKNESS INPUT'!P178)</f>
        <v/>
      </c>
      <c r="T177" s="93" t="str">
        <f>IF('THICKNESS INPUT'!Q178="","",IF('INFORMATION INPUT'!$B$3="IN",FIXED(MROUND('THICKNESS INPUT'!Q178,0.05),2),ROUND('THICKNESS INPUT'!Q178*25.4,0)))</f>
        <v/>
      </c>
      <c r="U177" s="93" t="str">
        <f t="shared" si="18"/>
        <v/>
      </c>
      <c r="V177" s="97"/>
      <c r="W177" s="98">
        <f>'INFORMATION INPUT'!$B$4-IF(+'INFORMATION INPUT'!$C$3="METRIC",25.4,1)</f>
        <v>7</v>
      </c>
      <c r="X177" s="98">
        <f t="shared" si="19"/>
        <v>0</v>
      </c>
      <c r="Y177" s="98">
        <f>IF(MAXA($AO177)&gt;'INFORMATION INPUT'!$B$4,IF(($AO177&gt;=(3*'THICKNESS REPORT'!$E$27)+'INFORMATION INPUT'!$B$4),1,0),0)</f>
        <v>0</v>
      </c>
      <c r="Z177" s="98">
        <f t="shared" si="20"/>
        <v>0</v>
      </c>
      <c r="AA177" s="98" t="str">
        <f t="shared" si="24"/>
        <v/>
      </c>
      <c r="AB177" s="83"/>
      <c r="AC177" s="83"/>
      <c r="AD177" s="83"/>
      <c r="AE177" s="83"/>
      <c r="AF177" s="98">
        <f t="shared" si="21"/>
        <v>0</v>
      </c>
      <c r="AG177" s="11"/>
      <c r="AH177" s="17">
        <f t="shared" si="22"/>
        <v>0</v>
      </c>
      <c r="AI177" s="17">
        <f t="shared" si="25"/>
        <v>9</v>
      </c>
      <c r="AJ177" s="17"/>
      <c r="AK177" s="17"/>
      <c r="AL177" s="17"/>
      <c r="AM177" s="17"/>
      <c r="AN177" s="17"/>
      <c r="AO177" s="17" t="str">
        <f t="shared" si="26"/>
        <v/>
      </c>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c r="DG177" s="17"/>
      <c r="DH177" s="17"/>
      <c r="DI177" s="17"/>
      <c r="DJ177" s="17"/>
      <c r="DK177" s="17"/>
      <c r="DL177" s="17"/>
      <c r="DM177" s="17"/>
      <c r="DN177" s="17"/>
      <c r="DO177" s="17"/>
      <c r="DP177" s="17"/>
      <c r="DQ177" s="17"/>
      <c r="DR177" s="17"/>
      <c r="DS177" s="17"/>
      <c r="DT177" s="17"/>
      <c r="DU177" s="17"/>
      <c r="DV177" s="17"/>
      <c r="DW177" s="17"/>
      <c r="DX177" s="17"/>
      <c r="DY177" s="17"/>
      <c r="DZ177" s="17"/>
      <c r="EA177" s="17"/>
      <c r="EB177" s="17"/>
      <c r="EC177" s="17"/>
      <c r="ED177" s="17"/>
      <c r="EE177" s="17"/>
      <c r="EF177" s="17"/>
      <c r="EG177" s="17"/>
      <c r="EH177" s="17"/>
      <c r="EI177" s="17"/>
      <c r="EJ177" s="17"/>
      <c r="EK177" s="17"/>
      <c r="EL177" s="17"/>
      <c r="EM177" s="17"/>
      <c r="EN177" s="17"/>
      <c r="EO177" s="17"/>
      <c r="EP177" s="17"/>
      <c r="EQ177" s="17"/>
      <c r="ER177" s="17"/>
      <c r="ES177" s="17"/>
      <c r="ET177" s="17"/>
      <c r="EU177" s="17"/>
      <c r="EV177" s="17"/>
      <c r="EW177" s="17"/>
      <c r="EX177" s="17"/>
      <c r="EY177" s="17"/>
      <c r="EZ177" s="17"/>
      <c r="FA177" s="17"/>
      <c r="FB177" s="17"/>
      <c r="FC177" s="17"/>
      <c r="FD177" s="17"/>
      <c r="FE177" s="17"/>
      <c r="FF177" s="17"/>
    </row>
    <row r="178" spans="1:162" ht="18">
      <c r="A178" s="91" t="str">
        <f>IF('THICKNESS INPUT'!A179="","",'THICKNESS INPUT'!A179)</f>
        <v/>
      </c>
      <c r="B178" s="92" t="str">
        <f>IF('THICKNESS INPUT'!B179="","",'THICKNESS INPUT'!B179)</f>
        <v/>
      </c>
      <c r="C178" s="93" t="str">
        <f>IF($H178="","",IF('INFORMATION INPUT'!$B$3="IN",FIXED('INFORMATION INPUT'!$B$4,2),FIXED('INFORMATION INPUT'!$B$4,0)))</f>
        <v/>
      </c>
      <c r="D178" s="93" t="str">
        <f>IF('THICKNESS INPUT'!C179="","",'THICKNESS INPUT'!C179)</f>
        <v/>
      </c>
      <c r="E178" s="93" t="str">
        <f>IF('THICKNESS INPUT'!D179="","",'THICKNESS INPUT'!D179)</f>
        <v/>
      </c>
      <c r="F178" s="94" t="str">
        <f>IF('THICKNESS INPUT'!E179="","",'THICKNESS INPUT'!E179)</f>
        <v/>
      </c>
      <c r="G178" s="93" t="str">
        <f>IF('THICKNESS INPUT'!F179="","",'THICKNESS INPUT'!F179)</f>
        <v/>
      </c>
      <c r="H178" s="93" t="str">
        <f>IF('THICKNESS INPUT'!G179="","",IF('INFORMATION INPUT'!$B$3="IN",FIXED('THICKNESS INPUT'!G179,2),ROUND('THICKNESS INPUT'!G179*25.4,0)))</f>
        <v/>
      </c>
      <c r="I178" s="93" t="str">
        <f>IF('THICKNESS INPUT'!H179="","",IF('INFORMATION INPUT'!$B$3="IN",FIXED('THICKNESS INPUT'!H179,2),ROUND('THICKNESS INPUT'!H179*25.4,0)))</f>
        <v/>
      </c>
      <c r="J178" s="93" t="str">
        <f>IF('THICKNESS INPUT'!I179="","",IF('INFORMATION INPUT'!$B$3="IN",FIXED('THICKNESS INPUT'!I179,2),ROUND('THICKNESS INPUT'!I179*25.4,0)))</f>
        <v/>
      </c>
      <c r="K178" s="93" t="str">
        <f>IF('THICKNESS INPUT'!J179="","",IF('INFORMATION INPUT'!$B$3="IN",FIXED('THICKNESS INPUT'!J179,2),ROUND('THICKNESS INPUT'!J179*25.4,0)))</f>
        <v/>
      </c>
      <c r="L178" s="93" t="str">
        <f>IF('THICKNESS INPUT'!K179="","",IF('INFORMATION INPUT'!$B$3="IN",FIXED('THICKNESS INPUT'!K179,2),ROUND('THICKNESS INPUT'!K179*25.4,0)))</f>
        <v/>
      </c>
      <c r="M178" s="93" t="str">
        <f>IF('THICKNESS INPUT'!L179="","",IF('INFORMATION INPUT'!$B$3="IN",FIXED('THICKNESS INPUT'!L179,2),ROUND('THICKNESS INPUT'!L179*25.4,0)))</f>
        <v/>
      </c>
      <c r="N178" s="93" t="str">
        <f>IF('THICKNESS INPUT'!M179="","",IF('INFORMATION INPUT'!$B$3="IN",FIXED('THICKNESS INPUT'!M179,2),ROUND('THICKNESS INPUT'!M179*25.4,0)))</f>
        <v/>
      </c>
      <c r="O178" s="93" t="str">
        <f>IF('THICKNESS INPUT'!N179="","",IF('INFORMATION INPUT'!$B$3="IN",FIXED('THICKNESS INPUT'!N179,2),ROUND('THICKNESS INPUT'!N179*25.4,0)))</f>
        <v/>
      </c>
      <c r="P178" s="93" t="str">
        <f>IF('THICKNESS INPUT'!O179="","",IF('INFORMATION INPUT'!$B$3="IN",FIXED('THICKNESS INPUT'!O179,2),ROUND('THICKNESS INPUT'!O179*25.4,0)))</f>
        <v/>
      </c>
      <c r="Q178" s="91" t="str">
        <f>IF(H178="","",IF('INFORMATION INPUT'!$B$3="IN",(FIXED(MROUND(AVERAGE('THICKNESS INPUT'!G179:O179),0.05),2)),MROUND(AVERAGE(H178:P178),1)))</f>
        <v/>
      </c>
      <c r="R178" s="93" t="str">
        <f t="shared" ref="R178:R227" si="27">IF(AO178=""," ",IF((AO178)&lt;=(+W178),"N","Y"))</f>
        <v xml:space="preserve"> </v>
      </c>
      <c r="S178" s="93" t="str">
        <f>IF('THICKNESS INPUT'!P179="","",'THICKNESS INPUT'!P179)</f>
        <v/>
      </c>
      <c r="T178" s="93" t="str">
        <f>IF('THICKNESS INPUT'!Q179="","",IF('INFORMATION INPUT'!$B$3="IN",FIXED(MROUND('THICKNESS INPUT'!Q179,0.05),2),ROUND('THICKNESS INPUT'!Q179*25.4,0)))</f>
        <v/>
      </c>
      <c r="U178" s="93" t="str">
        <f t="shared" ref="U178:U227" si="28">IF(+Y178=""," ",IF((+Y178)=1,"Y",""))</f>
        <v/>
      </c>
      <c r="V178" s="97"/>
      <c r="W178" s="98">
        <f>'INFORMATION INPUT'!$B$4-IF(+'INFORMATION INPUT'!$C$3="METRIC",25.4,1)</f>
        <v>7</v>
      </c>
      <c r="X178" s="98">
        <f t="shared" ref="X178:X227" si="29">IF(+R178="N",1,0)</f>
        <v>0</v>
      </c>
      <c r="Y178" s="98">
        <f>IF(MAXA($AO178)&gt;'INFORMATION INPUT'!$B$4,IF(($AO178&gt;=(3*'THICKNESS REPORT'!$E$27)+'INFORMATION INPUT'!$B$4),1,0),0)</f>
        <v>0</v>
      </c>
      <c r="Z178" s="98">
        <f t="shared" ref="Z178:Z227" si="30">IF(V178="X",1,0)</f>
        <v>0</v>
      </c>
      <c r="AA178" s="98" t="str">
        <f t="shared" ref="AA178:AA227" si="31">IF(AND(Y178=1,V178="X"),"",AO178)</f>
        <v/>
      </c>
      <c r="AB178" s="83"/>
      <c r="AC178" s="83"/>
      <c r="AD178" s="83"/>
      <c r="AE178" s="83"/>
      <c r="AF178" s="98">
        <f t="shared" ref="AF178:AF227" si="32">IF(V178="x",1,0)</f>
        <v>0</v>
      </c>
      <c r="AG178" s="11"/>
      <c r="AH178" s="17">
        <f t="shared" ref="AH178:AH227" si="33">IF(A178="",0,1)</f>
        <v>0</v>
      </c>
      <c r="AI178" s="17">
        <f t="shared" ref="AI178:AI227" si="34">AI177+AH178</f>
        <v>9</v>
      </c>
      <c r="AJ178" s="17"/>
      <c r="AK178" s="17"/>
      <c r="AL178" s="17"/>
      <c r="AM178" s="17"/>
      <c r="AN178" s="17"/>
      <c r="AO178" s="17" t="str">
        <f t="shared" ref="AO178:AO227" si="35">IF(Q178="","",VALUE(Q178))</f>
        <v/>
      </c>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c r="DG178" s="17"/>
      <c r="DH178" s="17"/>
      <c r="DI178" s="17"/>
      <c r="DJ178" s="17"/>
      <c r="DK178" s="17"/>
      <c r="DL178" s="17"/>
      <c r="DM178" s="17"/>
      <c r="DN178" s="17"/>
      <c r="DO178" s="17"/>
      <c r="DP178" s="17"/>
      <c r="DQ178" s="17"/>
      <c r="DR178" s="17"/>
      <c r="DS178" s="17"/>
      <c r="DT178" s="17"/>
      <c r="DU178" s="17"/>
      <c r="DV178" s="17"/>
      <c r="DW178" s="17"/>
      <c r="DX178" s="17"/>
      <c r="DY178" s="17"/>
      <c r="DZ178" s="17"/>
      <c r="EA178" s="17"/>
      <c r="EB178" s="17"/>
      <c r="EC178" s="17"/>
      <c r="ED178" s="17"/>
      <c r="EE178" s="17"/>
      <c r="EF178" s="17"/>
      <c r="EG178" s="17"/>
      <c r="EH178" s="17"/>
      <c r="EI178" s="17"/>
      <c r="EJ178" s="17"/>
      <c r="EK178" s="17"/>
      <c r="EL178" s="17"/>
      <c r="EM178" s="17"/>
      <c r="EN178" s="17"/>
      <c r="EO178" s="17"/>
      <c r="EP178" s="17"/>
      <c r="EQ178" s="17"/>
      <c r="ER178" s="17"/>
      <c r="ES178" s="17"/>
      <c r="ET178" s="17"/>
      <c r="EU178" s="17"/>
      <c r="EV178" s="17"/>
      <c r="EW178" s="17"/>
      <c r="EX178" s="17"/>
      <c r="EY178" s="17"/>
      <c r="EZ178" s="17"/>
      <c r="FA178" s="17"/>
      <c r="FB178" s="17"/>
      <c r="FC178" s="17"/>
      <c r="FD178" s="17"/>
      <c r="FE178" s="17"/>
      <c r="FF178" s="17"/>
    </row>
    <row r="179" spans="1:162" ht="18">
      <c r="A179" s="91" t="str">
        <f>IF('THICKNESS INPUT'!A180="","",'THICKNESS INPUT'!A180)</f>
        <v/>
      </c>
      <c r="B179" s="92" t="str">
        <f>IF('THICKNESS INPUT'!B180="","",'THICKNESS INPUT'!B180)</f>
        <v/>
      </c>
      <c r="C179" s="93" t="str">
        <f>IF($H179="","",IF('INFORMATION INPUT'!$B$3="IN",FIXED('INFORMATION INPUT'!$B$4,2),FIXED('INFORMATION INPUT'!$B$4,0)))</f>
        <v/>
      </c>
      <c r="D179" s="93" t="str">
        <f>IF('THICKNESS INPUT'!C180="","",'THICKNESS INPUT'!C180)</f>
        <v/>
      </c>
      <c r="E179" s="93" t="str">
        <f>IF('THICKNESS INPUT'!D180="","",'THICKNESS INPUT'!D180)</f>
        <v/>
      </c>
      <c r="F179" s="94" t="str">
        <f>IF('THICKNESS INPUT'!E180="","",'THICKNESS INPUT'!E180)</f>
        <v/>
      </c>
      <c r="G179" s="93" t="str">
        <f>IF('THICKNESS INPUT'!F180="","",'THICKNESS INPUT'!F180)</f>
        <v/>
      </c>
      <c r="H179" s="93" t="str">
        <f>IF('THICKNESS INPUT'!G180="","",IF('INFORMATION INPUT'!$B$3="IN",FIXED('THICKNESS INPUT'!G180,2),ROUND('THICKNESS INPUT'!G180*25.4,0)))</f>
        <v/>
      </c>
      <c r="I179" s="93" t="str">
        <f>IF('THICKNESS INPUT'!H180="","",IF('INFORMATION INPUT'!$B$3="IN",FIXED('THICKNESS INPUT'!H180,2),ROUND('THICKNESS INPUT'!H180*25.4,0)))</f>
        <v/>
      </c>
      <c r="J179" s="93" t="str">
        <f>IF('THICKNESS INPUT'!I180="","",IF('INFORMATION INPUT'!$B$3="IN",FIXED('THICKNESS INPUT'!I180,2),ROUND('THICKNESS INPUT'!I180*25.4,0)))</f>
        <v/>
      </c>
      <c r="K179" s="93" t="str">
        <f>IF('THICKNESS INPUT'!J180="","",IF('INFORMATION INPUT'!$B$3="IN",FIXED('THICKNESS INPUT'!J180,2),ROUND('THICKNESS INPUT'!J180*25.4,0)))</f>
        <v/>
      </c>
      <c r="L179" s="93" t="str">
        <f>IF('THICKNESS INPUT'!K180="","",IF('INFORMATION INPUT'!$B$3="IN",FIXED('THICKNESS INPUT'!K180,2),ROUND('THICKNESS INPUT'!K180*25.4,0)))</f>
        <v/>
      </c>
      <c r="M179" s="93" t="str">
        <f>IF('THICKNESS INPUT'!L180="","",IF('INFORMATION INPUT'!$B$3="IN",FIXED('THICKNESS INPUT'!L180,2),ROUND('THICKNESS INPUT'!L180*25.4,0)))</f>
        <v/>
      </c>
      <c r="N179" s="93" t="str">
        <f>IF('THICKNESS INPUT'!M180="","",IF('INFORMATION INPUT'!$B$3="IN",FIXED('THICKNESS INPUT'!M180,2),ROUND('THICKNESS INPUT'!M180*25.4,0)))</f>
        <v/>
      </c>
      <c r="O179" s="93" t="str">
        <f>IF('THICKNESS INPUT'!N180="","",IF('INFORMATION INPUT'!$B$3="IN",FIXED('THICKNESS INPUT'!N180,2),ROUND('THICKNESS INPUT'!N180*25.4,0)))</f>
        <v/>
      </c>
      <c r="P179" s="93" t="str">
        <f>IF('THICKNESS INPUT'!O180="","",IF('INFORMATION INPUT'!$B$3="IN",FIXED('THICKNESS INPUT'!O180,2),ROUND('THICKNESS INPUT'!O180*25.4,0)))</f>
        <v/>
      </c>
      <c r="Q179" s="91" t="str">
        <f>IF(H179="","",IF('INFORMATION INPUT'!$B$3="IN",(FIXED(MROUND(AVERAGE('THICKNESS INPUT'!G180:O180),0.05),2)),MROUND(AVERAGE(H179:P179),1)))</f>
        <v/>
      </c>
      <c r="R179" s="93" t="str">
        <f t="shared" si="27"/>
        <v xml:space="preserve"> </v>
      </c>
      <c r="S179" s="93" t="str">
        <f>IF('THICKNESS INPUT'!P180="","",'THICKNESS INPUT'!P180)</f>
        <v/>
      </c>
      <c r="T179" s="93" t="str">
        <f>IF('THICKNESS INPUT'!Q180="","",IF('INFORMATION INPUT'!$B$3="IN",FIXED(MROUND('THICKNESS INPUT'!Q180,0.05),2),ROUND('THICKNESS INPUT'!Q180*25.4,0)))</f>
        <v/>
      </c>
      <c r="U179" s="93" t="str">
        <f t="shared" si="28"/>
        <v/>
      </c>
      <c r="V179" s="97"/>
      <c r="W179" s="98">
        <f>'INFORMATION INPUT'!$B$4-IF(+'INFORMATION INPUT'!$C$3="METRIC",25.4,1)</f>
        <v>7</v>
      </c>
      <c r="X179" s="98">
        <f t="shared" si="29"/>
        <v>0</v>
      </c>
      <c r="Y179" s="98">
        <f>IF(MAXA($AO179)&gt;'INFORMATION INPUT'!$B$4,IF(($AO179&gt;=(3*'THICKNESS REPORT'!$E$27)+'INFORMATION INPUT'!$B$4),1,0),0)</f>
        <v>0</v>
      </c>
      <c r="Z179" s="98">
        <f t="shared" si="30"/>
        <v>0</v>
      </c>
      <c r="AA179" s="98" t="str">
        <f t="shared" si="31"/>
        <v/>
      </c>
      <c r="AB179" s="83"/>
      <c r="AC179" s="83"/>
      <c r="AD179" s="83"/>
      <c r="AE179" s="83"/>
      <c r="AF179" s="98">
        <f t="shared" si="32"/>
        <v>0</v>
      </c>
      <c r="AG179" s="11"/>
      <c r="AH179" s="17">
        <f t="shared" si="33"/>
        <v>0</v>
      </c>
      <c r="AI179" s="17">
        <f t="shared" si="34"/>
        <v>9</v>
      </c>
      <c r="AJ179" s="17"/>
      <c r="AK179" s="17"/>
      <c r="AL179" s="17"/>
      <c r="AM179" s="17"/>
      <c r="AN179" s="17"/>
      <c r="AO179" s="17" t="str">
        <f t="shared" si="35"/>
        <v/>
      </c>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c r="DG179" s="17"/>
      <c r="DH179" s="17"/>
      <c r="DI179" s="17"/>
      <c r="DJ179" s="17"/>
      <c r="DK179" s="17"/>
      <c r="DL179" s="17"/>
      <c r="DM179" s="17"/>
      <c r="DN179" s="17"/>
      <c r="DO179" s="17"/>
      <c r="DP179" s="17"/>
      <c r="DQ179" s="17"/>
      <c r="DR179" s="17"/>
      <c r="DS179" s="17"/>
      <c r="DT179" s="17"/>
      <c r="DU179" s="17"/>
      <c r="DV179" s="17"/>
      <c r="DW179" s="17"/>
      <c r="DX179" s="17"/>
      <c r="DY179" s="17"/>
      <c r="DZ179" s="17"/>
      <c r="EA179" s="17"/>
      <c r="EB179" s="17"/>
      <c r="EC179" s="17"/>
      <c r="ED179" s="17"/>
      <c r="EE179" s="17"/>
      <c r="EF179" s="17"/>
      <c r="EG179" s="17"/>
      <c r="EH179" s="17"/>
      <c r="EI179" s="17"/>
      <c r="EJ179" s="17"/>
      <c r="EK179" s="17"/>
      <c r="EL179" s="17"/>
      <c r="EM179" s="17"/>
      <c r="EN179" s="17"/>
      <c r="EO179" s="17"/>
      <c r="EP179" s="17"/>
      <c r="EQ179" s="17"/>
      <c r="ER179" s="17"/>
      <c r="ES179" s="17"/>
      <c r="ET179" s="17"/>
      <c r="EU179" s="17"/>
      <c r="EV179" s="17"/>
      <c r="EW179" s="17"/>
      <c r="EX179" s="17"/>
      <c r="EY179" s="17"/>
      <c r="EZ179" s="17"/>
      <c r="FA179" s="17"/>
      <c r="FB179" s="17"/>
      <c r="FC179" s="17"/>
      <c r="FD179" s="17"/>
      <c r="FE179" s="17"/>
      <c r="FF179" s="17"/>
    </row>
    <row r="180" spans="1:162" ht="18">
      <c r="A180" s="91" t="str">
        <f>IF('THICKNESS INPUT'!A181="","",'THICKNESS INPUT'!A181)</f>
        <v/>
      </c>
      <c r="B180" s="92" t="str">
        <f>IF('THICKNESS INPUT'!B181="","",'THICKNESS INPUT'!B181)</f>
        <v/>
      </c>
      <c r="C180" s="93" t="str">
        <f>IF($H180="","",IF('INFORMATION INPUT'!$B$3="IN",FIXED('INFORMATION INPUT'!$B$4,2),FIXED('INFORMATION INPUT'!$B$4,0)))</f>
        <v/>
      </c>
      <c r="D180" s="93" t="str">
        <f>IF('THICKNESS INPUT'!C181="","",'THICKNESS INPUT'!C181)</f>
        <v/>
      </c>
      <c r="E180" s="93" t="str">
        <f>IF('THICKNESS INPUT'!D181="","",'THICKNESS INPUT'!D181)</f>
        <v/>
      </c>
      <c r="F180" s="94" t="str">
        <f>IF('THICKNESS INPUT'!E181="","",'THICKNESS INPUT'!E181)</f>
        <v/>
      </c>
      <c r="G180" s="93" t="str">
        <f>IF('THICKNESS INPUT'!F181="","",'THICKNESS INPUT'!F181)</f>
        <v/>
      </c>
      <c r="H180" s="93" t="str">
        <f>IF('THICKNESS INPUT'!G181="","",IF('INFORMATION INPUT'!$B$3="IN",FIXED('THICKNESS INPUT'!G181,2),ROUND('THICKNESS INPUT'!G181*25.4,0)))</f>
        <v/>
      </c>
      <c r="I180" s="93" t="str">
        <f>IF('THICKNESS INPUT'!H181="","",IF('INFORMATION INPUT'!$B$3="IN",FIXED('THICKNESS INPUT'!H181,2),ROUND('THICKNESS INPUT'!H181*25.4,0)))</f>
        <v/>
      </c>
      <c r="J180" s="93" t="str">
        <f>IF('THICKNESS INPUT'!I181="","",IF('INFORMATION INPUT'!$B$3="IN",FIXED('THICKNESS INPUT'!I181,2),ROUND('THICKNESS INPUT'!I181*25.4,0)))</f>
        <v/>
      </c>
      <c r="K180" s="93" t="str">
        <f>IF('THICKNESS INPUT'!J181="","",IF('INFORMATION INPUT'!$B$3="IN",FIXED('THICKNESS INPUT'!J181,2),ROUND('THICKNESS INPUT'!J181*25.4,0)))</f>
        <v/>
      </c>
      <c r="L180" s="93" t="str">
        <f>IF('THICKNESS INPUT'!K181="","",IF('INFORMATION INPUT'!$B$3="IN",FIXED('THICKNESS INPUT'!K181,2),ROUND('THICKNESS INPUT'!K181*25.4,0)))</f>
        <v/>
      </c>
      <c r="M180" s="93" t="str">
        <f>IF('THICKNESS INPUT'!L181="","",IF('INFORMATION INPUT'!$B$3="IN",FIXED('THICKNESS INPUT'!L181,2),ROUND('THICKNESS INPUT'!L181*25.4,0)))</f>
        <v/>
      </c>
      <c r="N180" s="93" t="str">
        <f>IF('THICKNESS INPUT'!M181="","",IF('INFORMATION INPUT'!$B$3="IN",FIXED('THICKNESS INPUT'!M181,2),ROUND('THICKNESS INPUT'!M181*25.4,0)))</f>
        <v/>
      </c>
      <c r="O180" s="93" t="str">
        <f>IF('THICKNESS INPUT'!N181="","",IF('INFORMATION INPUT'!$B$3="IN",FIXED('THICKNESS INPUT'!N181,2),ROUND('THICKNESS INPUT'!N181*25.4,0)))</f>
        <v/>
      </c>
      <c r="P180" s="93" t="str">
        <f>IF('THICKNESS INPUT'!O181="","",IF('INFORMATION INPUT'!$B$3="IN",FIXED('THICKNESS INPUT'!O181,2),ROUND('THICKNESS INPUT'!O181*25.4,0)))</f>
        <v/>
      </c>
      <c r="Q180" s="91" t="str">
        <f>IF(H180="","",IF('INFORMATION INPUT'!$B$3="IN",(FIXED(MROUND(AVERAGE('THICKNESS INPUT'!G181:O181),0.05),2)),MROUND(AVERAGE(H180:P180),1)))</f>
        <v/>
      </c>
      <c r="R180" s="93" t="str">
        <f t="shared" si="27"/>
        <v xml:space="preserve"> </v>
      </c>
      <c r="S180" s="93" t="str">
        <f>IF('THICKNESS INPUT'!P181="","",'THICKNESS INPUT'!P181)</f>
        <v/>
      </c>
      <c r="T180" s="93" t="str">
        <f>IF('THICKNESS INPUT'!Q181="","",IF('INFORMATION INPUT'!$B$3="IN",FIXED(MROUND('THICKNESS INPUT'!Q181,0.05),2),ROUND('THICKNESS INPUT'!Q181*25.4,0)))</f>
        <v/>
      </c>
      <c r="U180" s="93" t="str">
        <f t="shared" si="28"/>
        <v/>
      </c>
      <c r="V180" s="97"/>
      <c r="W180" s="98">
        <f>'INFORMATION INPUT'!$B$4-IF(+'INFORMATION INPUT'!$C$3="METRIC",25.4,1)</f>
        <v>7</v>
      </c>
      <c r="X180" s="98">
        <f t="shared" si="29"/>
        <v>0</v>
      </c>
      <c r="Y180" s="98">
        <f>IF(MAXA($AO180)&gt;'INFORMATION INPUT'!$B$4,IF(($AO180&gt;=(3*'THICKNESS REPORT'!$E$27)+'INFORMATION INPUT'!$B$4),1,0),0)</f>
        <v>0</v>
      </c>
      <c r="Z180" s="98">
        <f t="shared" si="30"/>
        <v>0</v>
      </c>
      <c r="AA180" s="98" t="str">
        <f t="shared" si="31"/>
        <v/>
      </c>
      <c r="AB180" s="83"/>
      <c r="AC180" s="83"/>
      <c r="AD180" s="83"/>
      <c r="AE180" s="83"/>
      <c r="AF180" s="98">
        <f t="shared" si="32"/>
        <v>0</v>
      </c>
      <c r="AG180" s="11"/>
      <c r="AH180" s="17">
        <f t="shared" si="33"/>
        <v>0</v>
      </c>
      <c r="AI180" s="17">
        <f t="shared" si="34"/>
        <v>9</v>
      </c>
      <c r="AJ180" s="17"/>
      <c r="AK180" s="17"/>
      <c r="AL180" s="17"/>
      <c r="AM180" s="17"/>
      <c r="AN180" s="17"/>
      <c r="AO180" s="17" t="str">
        <f t="shared" si="35"/>
        <v/>
      </c>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17"/>
      <c r="DH180" s="17"/>
      <c r="DI180" s="17"/>
      <c r="DJ180" s="17"/>
      <c r="DK180" s="17"/>
      <c r="DL180" s="17"/>
      <c r="DM180" s="17"/>
      <c r="DN180" s="17"/>
      <c r="DO180" s="17"/>
      <c r="DP180" s="17"/>
      <c r="DQ180" s="17"/>
      <c r="DR180" s="17"/>
      <c r="DS180" s="17"/>
      <c r="DT180" s="17"/>
      <c r="DU180" s="17"/>
      <c r="DV180" s="17"/>
      <c r="DW180" s="17"/>
      <c r="DX180" s="17"/>
      <c r="DY180" s="17"/>
      <c r="DZ180" s="17"/>
      <c r="EA180" s="17"/>
      <c r="EB180" s="17"/>
      <c r="EC180" s="17"/>
      <c r="ED180" s="17"/>
      <c r="EE180" s="17"/>
      <c r="EF180" s="17"/>
      <c r="EG180" s="17"/>
      <c r="EH180" s="17"/>
      <c r="EI180" s="17"/>
      <c r="EJ180" s="17"/>
      <c r="EK180" s="17"/>
      <c r="EL180" s="17"/>
      <c r="EM180" s="17"/>
      <c r="EN180" s="17"/>
      <c r="EO180" s="17"/>
      <c r="EP180" s="17"/>
      <c r="EQ180" s="17"/>
      <c r="ER180" s="17"/>
      <c r="ES180" s="17"/>
      <c r="ET180" s="17"/>
      <c r="EU180" s="17"/>
      <c r="EV180" s="17"/>
      <c r="EW180" s="17"/>
      <c r="EX180" s="17"/>
      <c r="EY180" s="17"/>
      <c r="EZ180" s="17"/>
      <c r="FA180" s="17"/>
      <c r="FB180" s="17"/>
      <c r="FC180" s="17"/>
      <c r="FD180" s="17"/>
      <c r="FE180" s="17"/>
      <c r="FF180" s="17"/>
    </row>
    <row r="181" spans="1:162" ht="18">
      <c r="A181" s="91" t="str">
        <f>IF('THICKNESS INPUT'!A182="","",'THICKNESS INPUT'!A182)</f>
        <v/>
      </c>
      <c r="B181" s="92" t="str">
        <f>IF('THICKNESS INPUT'!B182="","",'THICKNESS INPUT'!B182)</f>
        <v/>
      </c>
      <c r="C181" s="93" t="str">
        <f>IF($H181="","",IF('INFORMATION INPUT'!$B$3="IN",FIXED('INFORMATION INPUT'!$B$4,2),FIXED('INFORMATION INPUT'!$B$4,0)))</f>
        <v/>
      </c>
      <c r="D181" s="93" t="str">
        <f>IF('THICKNESS INPUT'!C182="","",'THICKNESS INPUT'!C182)</f>
        <v/>
      </c>
      <c r="E181" s="93" t="str">
        <f>IF('THICKNESS INPUT'!D182="","",'THICKNESS INPUT'!D182)</f>
        <v/>
      </c>
      <c r="F181" s="94" t="str">
        <f>IF('THICKNESS INPUT'!E182="","",'THICKNESS INPUT'!E182)</f>
        <v/>
      </c>
      <c r="G181" s="93" t="str">
        <f>IF('THICKNESS INPUT'!F182="","",'THICKNESS INPUT'!F182)</f>
        <v/>
      </c>
      <c r="H181" s="93" t="str">
        <f>IF('THICKNESS INPUT'!G182="","",IF('INFORMATION INPUT'!$B$3="IN",FIXED('THICKNESS INPUT'!G182,2),ROUND('THICKNESS INPUT'!G182*25.4,0)))</f>
        <v/>
      </c>
      <c r="I181" s="93" t="str">
        <f>IF('THICKNESS INPUT'!H182="","",IF('INFORMATION INPUT'!$B$3="IN",FIXED('THICKNESS INPUT'!H182,2),ROUND('THICKNESS INPUT'!H182*25.4,0)))</f>
        <v/>
      </c>
      <c r="J181" s="93" t="str">
        <f>IF('THICKNESS INPUT'!I182="","",IF('INFORMATION INPUT'!$B$3="IN",FIXED('THICKNESS INPUT'!I182,2),ROUND('THICKNESS INPUT'!I182*25.4,0)))</f>
        <v/>
      </c>
      <c r="K181" s="93" t="str">
        <f>IF('THICKNESS INPUT'!J182="","",IF('INFORMATION INPUT'!$B$3="IN",FIXED('THICKNESS INPUT'!J182,2),ROUND('THICKNESS INPUT'!J182*25.4,0)))</f>
        <v/>
      </c>
      <c r="L181" s="93" t="str">
        <f>IF('THICKNESS INPUT'!K182="","",IF('INFORMATION INPUT'!$B$3="IN",FIXED('THICKNESS INPUT'!K182,2),ROUND('THICKNESS INPUT'!K182*25.4,0)))</f>
        <v/>
      </c>
      <c r="M181" s="93" t="str">
        <f>IF('THICKNESS INPUT'!L182="","",IF('INFORMATION INPUT'!$B$3="IN",FIXED('THICKNESS INPUT'!L182,2),ROUND('THICKNESS INPUT'!L182*25.4,0)))</f>
        <v/>
      </c>
      <c r="N181" s="93" t="str">
        <f>IF('THICKNESS INPUT'!M182="","",IF('INFORMATION INPUT'!$B$3="IN",FIXED('THICKNESS INPUT'!M182,2),ROUND('THICKNESS INPUT'!M182*25.4,0)))</f>
        <v/>
      </c>
      <c r="O181" s="93" t="str">
        <f>IF('THICKNESS INPUT'!N182="","",IF('INFORMATION INPUT'!$B$3="IN",FIXED('THICKNESS INPUT'!N182,2),ROUND('THICKNESS INPUT'!N182*25.4,0)))</f>
        <v/>
      </c>
      <c r="P181" s="93" t="str">
        <f>IF('THICKNESS INPUT'!O182="","",IF('INFORMATION INPUT'!$B$3="IN",FIXED('THICKNESS INPUT'!O182,2),ROUND('THICKNESS INPUT'!O182*25.4,0)))</f>
        <v/>
      </c>
      <c r="Q181" s="91" t="str">
        <f>IF(H181="","",IF('INFORMATION INPUT'!$B$3="IN",(FIXED(MROUND(AVERAGE('THICKNESS INPUT'!G182:O182),0.05),2)),MROUND(AVERAGE(H181:P181),1)))</f>
        <v/>
      </c>
      <c r="R181" s="93" t="str">
        <f t="shared" si="27"/>
        <v xml:space="preserve"> </v>
      </c>
      <c r="S181" s="93" t="str">
        <f>IF('THICKNESS INPUT'!P182="","",'THICKNESS INPUT'!P182)</f>
        <v/>
      </c>
      <c r="T181" s="93" t="str">
        <f>IF('THICKNESS INPUT'!Q182="","",IF('INFORMATION INPUT'!$B$3="IN",FIXED(MROUND('THICKNESS INPUT'!Q182,0.05),2),ROUND('THICKNESS INPUT'!Q182*25.4,0)))</f>
        <v/>
      </c>
      <c r="U181" s="93" t="str">
        <f t="shared" si="28"/>
        <v/>
      </c>
      <c r="V181" s="97"/>
      <c r="W181" s="98">
        <f>'INFORMATION INPUT'!$B$4-IF(+'INFORMATION INPUT'!$C$3="METRIC",25.4,1)</f>
        <v>7</v>
      </c>
      <c r="X181" s="98">
        <f t="shared" si="29"/>
        <v>0</v>
      </c>
      <c r="Y181" s="98">
        <f>IF(MAXA($AO181)&gt;'INFORMATION INPUT'!$B$4,IF(($AO181&gt;=(3*'THICKNESS REPORT'!$E$27)+'INFORMATION INPUT'!$B$4),1,0),0)</f>
        <v>0</v>
      </c>
      <c r="Z181" s="98">
        <f t="shared" si="30"/>
        <v>0</v>
      </c>
      <c r="AA181" s="98" t="str">
        <f t="shared" si="31"/>
        <v/>
      </c>
      <c r="AB181" s="83"/>
      <c r="AC181" s="83"/>
      <c r="AD181" s="83"/>
      <c r="AE181" s="83"/>
      <c r="AF181" s="98">
        <f t="shared" si="32"/>
        <v>0</v>
      </c>
      <c r="AG181" s="11"/>
      <c r="AH181" s="17">
        <f t="shared" si="33"/>
        <v>0</v>
      </c>
      <c r="AI181" s="17">
        <f t="shared" si="34"/>
        <v>9</v>
      </c>
      <c r="AJ181" s="17"/>
      <c r="AK181" s="17"/>
      <c r="AL181" s="17"/>
      <c r="AM181" s="17"/>
      <c r="AN181" s="17"/>
      <c r="AO181" s="17" t="str">
        <f t="shared" si="35"/>
        <v/>
      </c>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c r="DG181" s="17"/>
      <c r="DH181" s="17"/>
      <c r="DI181" s="17"/>
      <c r="DJ181" s="17"/>
      <c r="DK181" s="17"/>
      <c r="DL181" s="17"/>
      <c r="DM181" s="17"/>
      <c r="DN181" s="17"/>
      <c r="DO181" s="17"/>
      <c r="DP181" s="17"/>
      <c r="DQ181" s="17"/>
      <c r="DR181" s="17"/>
      <c r="DS181" s="17"/>
      <c r="DT181" s="17"/>
      <c r="DU181" s="17"/>
      <c r="DV181" s="17"/>
      <c r="DW181" s="17"/>
      <c r="DX181" s="17"/>
      <c r="DY181" s="17"/>
      <c r="DZ181" s="17"/>
      <c r="EA181" s="17"/>
      <c r="EB181" s="17"/>
      <c r="EC181" s="17"/>
      <c r="ED181" s="17"/>
      <c r="EE181" s="17"/>
      <c r="EF181" s="17"/>
      <c r="EG181" s="17"/>
      <c r="EH181" s="17"/>
      <c r="EI181" s="17"/>
      <c r="EJ181" s="17"/>
      <c r="EK181" s="17"/>
      <c r="EL181" s="17"/>
      <c r="EM181" s="17"/>
      <c r="EN181" s="17"/>
      <c r="EO181" s="17"/>
      <c r="EP181" s="17"/>
      <c r="EQ181" s="17"/>
      <c r="ER181" s="17"/>
      <c r="ES181" s="17"/>
      <c r="ET181" s="17"/>
      <c r="EU181" s="17"/>
      <c r="EV181" s="17"/>
      <c r="EW181" s="17"/>
      <c r="EX181" s="17"/>
      <c r="EY181" s="17"/>
      <c r="EZ181" s="17"/>
      <c r="FA181" s="17"/>
      <c r="FB181" s="17"/>
      <c r="FC181" s="17"/>
      <c r="FD181" s="17"/>
      <c r="FE181" s="17"/>
      <c r="FF181" s="17"/>
    </row>
    <row r="182" spans="1:162" ht="18">
      <c r="A182" s="91" t="str">
        <f>IF('THICKNESS INPUT'!A183="","",'THICKNESS INPUT'!A183)</f>
        <v/>
      </c>
      <c r="B182" s="92" t="str">
        <f>IF('THICKNESS INPUT'!B183="","",'THICKNESS INPUT'!B183)</f>
        <v/>
      </c>
      <c r="C182" s="93" t="str">
        <f>IF($H182="","",IF('INFORMATION INPUT'!$B$3="IN",FIXED('INFORMATION INPUT'!$B$4,2),FIXED('INFORMATION INPUT'!$B$4,0)))</f>
        <v/>
      </c>
      <c r="D182" s="93" t="str">
        <f>IF('THICKNESS INPUT'!C183="","",'THICKNESS INPUT'!C183)</f>
        <v/>
      </c>
      <c r="E182" s="93" t="str">
        <f>IF('THICKNESS INPUT'!D183="","",'THICKNESS INPUT'!D183)</f>
        <v/>
      </c>
      <c r="F182" s="94" t="str">
        <f>IF('THICKNESS INPUT'!E183="","",'THICKNESS INPUT'!E183)</f>
        <v/>
      </c>
      <c r="G182" s="93" t="str">
        <f>IF('THICKNESS INPUT'!F183="","",'THICKNESS INPUT'!F183)</f>
        <v/>
      </c>
      <c r="H182" s="93" t="str">
        <f>IF('THICKNESS INPUT'!G183="","",IF('INFORMATION INPUT'!$B$3="IN",FIXED('THICKNESS INPUT'!G183,2),ROUND('THICKNESS INPUT'!G183*25.4,0)))</f>
        <v/>
      </c>
      <c r="I182" s="93" t="str">
        <f>IF('THICKNESS INPUT'!H183="","",IF('INFORMATION INPUT'!$B$3="IN",FIXED('THICKNESS INPUT'!H183,2),ROUND('THICKNESS INPUT'!H183*25.4,0)))</f>
        <v/>
      </c>
      <c r="J182" s="93" t="str">
        <f>IF('THICKNESS INPUT'!I183="","",IF('INFORMATION INPUT'!$B$3="IN",FIXED('THICKNESS INPUT'!I183,2),ROUND('THICKNESS INPUT'!I183*25.4,0)))</f>
        <v/>
      </c>
      <c r="K182" s="93" t="str">
        <f>IF('THICKNESS INPUT'!J183="","",IF('INFORMATION INPUT'!$B$3="IN",FIXED('THICKNESS INPUT'!J183,2),ROUND('THICKNESS INPUT'!J183*25.4,0)))</f>
        <v/>
      </c>
      <c r="L182" s="93" t="str">
        <f>IF('THICKNESS INPUT'!K183="","",IF('INFORMATION INPUT'!$B$3="IN",FIXED('THICKNESS INPUT'!K183,2),ROUND('THICKNESS INPUT'!K183*25.4,0)))</f>
        <v/>
      </c>
      <c r="M182" s="93" t="str">
        <f>IF('THICKNESS INPUT'!L183="","",IF('INFORMATION INPUT'!$B$3="IN",FIXED('THICKNESS INPUT'!L183,2),ROUND('THICKNESS INPUT'!L183*25.4,0)))</f>
        <v/>
      </c>
      <c r="N182" s="93" t="str">
        <f>IF('THICKNESS INPUT'!M183="","",IF('INFORMATION INPUT'!$B$3="IN",FIXED('THICKNESS INPUT'!M183,2),ROUND('THICKNESS INPUT'!M183*25.4,0)))</f>
        <v/>
      </c>
      <c r="O182" s="93" t="str">
        <f>IF('THICKNESS INPUT'!N183="","",IF('INFORMATION INPUT'!$B$3="IN",FIXED('THICKNESS INPUT'!N183,2),ROUND('THICKNESS INPUT'!N183*25.4,0)))</f>
        <v/>
      </c>
      <c r="P182" s="93" t="str">
        <f>IF('THICKNESS INPUT'!O183="","",IF('INFORMATION INPUT'!$B$3="IN",FIXED('THICKNESS INPUT'!O183,2),ROUND('THICKNESS INPUT'!O183*25.4,0)))</f>
        <v/>
      </c>
      <c r="Q182" s="91" t="str">
        <f>IF(H182="","",IF('INFORMATION INPUT'!$B$3="IN",(FIXED(MROUND(AVERAGE('THICKNESS INPUT'!G183:O183),0.05),2)),MROUND(AVERAGE(H182:P182),1)))</f>
        <v/>
      </c>
      <c r="R182" s="93" t="str">
        <f t="shared" si="27"/>
        <v xml:space="preserve"> </v>
      </c>
      <c r="S182" s="93" t="str">
        <f>IF('THICKNESS INPUT'!P183="","",'THICKNESS INPUT'!P183)</f>
        <v/>
      </c>
      <c r="T182" s="93" t="str">
        <f>IF('THICKNESS INPUT'!Q183="","",IF('INFORMATION INPUT'!$B$3="IN",FIXED(MROUND('THICKNESS INPUT'!Q183,0.05),2),ROUND('THICKNESS INPUT'!Q183*25.4,0)))</f>
        <v/>
      </c>
      <c r="U182" s="93" t="str">
        <f t="shared" si="28"/>
        <v/>
      </c>
      <c r="V182" s="97"/>
      <c r="W182" s="98">
        <f>'INFORMATION INPUT'!$B$4-IF(+'INFORMATION INPUT'!$C$3="METRIC",25.4,1)</f>
        <v>7</v>
      </c>
      <c r="X182" s="98">
        <f t="shared" si="29"/>
        <v>0</v>
      </c>
      <c r="Y182" s="98">
        <f>IF(MAXA($AO182)&gt;'INFORMATION INPUT'!$B$4,IF(($AO182&gt;=(3*'THICKNESS REPORT'!$E$27)+'INFORMATION INPUT'!$B$4),1,0),0)</f>
        <v>0</v>
      </c>
      <c r="Z182" s="98">
        <f t="shared" si="30"/>
        <v>0</v>
      </c>
      <c r="AA182" s="98" t="str">
        <f t="shared" si="31"/>
        <v/>
      </c>
      <c r="AB182" s="83"/>
      <c r="AC182" s="83"/>
      <c r="AD182" s="83"/>
      <c r="AE182" s="83"/>
      <c r="AF182" s="98">
        <f t="shared" si="32"/>
        <v>0</v>
      </c>
      <c r="AG182" s="11"/>
      <c r="AH182" s="17">
        <f t="shared" si="33"/>
        <v>0</v>
      </c>
      <c r="AI182" s="17">
        <f t="shared" si="34"/>
        <v>9</v>
      </c>
      <c r="AJ182" s="17"/>
      <c r="AK182" s="17"/>
      <c r="AL182" s="17"/>
      <c r="AM182" s="17"/>
      <c r="AN182" s="17"/>
      <c r="AO182" s="17" t="str">
        <f t="shared" si="35"/>
        <v/>
      </c>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c r="CG182" s="17"/>
      <c r="CH182" s="17"/>
      <c r="CI182" s="17"/>
      <c r="CJ182" s="17"/>
      <c r="CK182" s="17"/>
      <c r="CL182" s="17"/>
      <c r="CM182" s="17"/>
      <c r="CN182" s="17"/>
      <c r="CO182" s="17"/>
      <c r="CP182" s="17"/>
      <c r="CQ182" s="17"/>
      <c r="CR182" s="17"/>
      <c r="CS182" s="17"/>
      <c r="CT182" s="17"/>
      <c r="CU182" s="17"/>
      <c r="CV182" s="17"/>
      <c r="CW182" s="17"/>
      <c r="CX182" s="17"/>
      <c r="CY182" s="17"/>
      <c r="CZ182" s="17"/>
      <c r="DA182" s="17"/>
      <c r="DB182" s="17"/>
      <c r="DC182" s="17"/>
      <c r="DD182" s="17"/>
      <c r="DE182" s="17"/>
      <c r="DF182" s="17"/>
      <c r="DG182" s="17"/>
      <c r="DH182" s="17"/>
      <c r="DI182" s="17"/>
      <c r="DJ182" s="17"/>
      <c r="DK182" s="17"/>
      <c r="DL182" s="17"/>
      <c r="DM182" s="17"/>
      <c r="DN182" s="17"/>
      <c r="DO182" s="17"/>
      <c r="DP182" s="17"/>
      <c r="DQ182" s="17"/>
      <c r="DR182" s="17"/>
      <c r="DS182" s="17"/>
      <c r="DT182" s="17"/>
      <c r="DU182" s="17"/>
      <c r="DV182" s="17"/>
      <c r="DW182" s="17"/>
      <c r="DX182" s="17"/>
      <c r="DY182" s="17"/>
      <c r="DZ182" s="17"/>
      <c r="EA182" s="17"/>
      <c r="EB182" s="17"/>
      <c r="EC182" s="17"/>
      <c r="ED182" s="17"/>
      <c r="EE182" s="17"/>
      <c r="EF182" s="17"/>
      <c r="EG182" s="17"/>
      <c r="EH182" s="17"/>
      <c r="EI182" s="17"/>
      <c r="EJ182" s="17"/>
      <c r="EK182" s="17"/>
      <c r="EL182" s="17"/>
      <c r="EM182" s="17"/>
      <c r="EN182" s="17"/>
      <c r="EO182" s="17"/>
      <c r="EP182" s="17"/>
      <c r="EQ182" s="17"/>
      <c r="ER182" s="17"/>
      <c r="ES182" s="17"/>
      <c r="ET182" s="17"/>
      <c r="EU182" s="17"/>
      <c r="EV182" s="17"/>
      <c r="EW182" s="17"/>
      <c r="EX182" s="17"/>
      <c r="EY182" s="17"/>
      <c r="EZ182" s="17"/>
      <c r="FA182" s="17"/>
      <c r="FB182" s="17"/>
      <c r="FC182" s="17"/>
      <c r="FD182" s="17"/>
      <c r="FE182" s="17"/>
      <c r="FF182" s="17"/>
    </row>
    <row r="183" spans="1:162" ht="18">
      <c r="A183" s="91" t="str">
        <f>IF('THICKNESS INPUT'!A184="","",'THICKNESS INPUT'!A184)</f>
        <v/>
      </c>
      <c r="B183" s="92" t="str">
        <f>IF('THICKNESS INPUT'!B184="","",'THICKNESS INPUT'!B184)</f>
        <v/>
      </c>
      <c r="C183" s="93" t="str">
        <f>IF($H183="","",IF('INFORMATION INPUT'!$B$3="IN",FIXED('INFORMATION INPUT'!$B$4,2),FIXED('INFORMATION INPUT'!$B$4,0)))</f>
        <v/>
      </c>
      <c r="D183" s="93" t="str">
        <f>IF('THICKNESS INPUT'!C184="","",'THICKNESS INPUT'!C184)</f>
        <v/>
      </c>
      <c r="E183" s="93" t="str">
        <f>IF('THICKNESS INPUT'!D184="","",'THICKNESS INPUT'!D184)</f>
        <v/>
      </c>
      <c r="F183" s="94" t="str">
        <f>IF('THICKNESS INPUT'!E184="","",'THICKNESS INPUT'!E184)</f>
        <v/>
      </c>
      <c r="G183" s="93" t="str">
        <f>IF('THICKNESS INPUT'!F184="","",'THICKNESS INPUT'!F184)</f>
        <v/>
      </c>
      <c r="H183" s="93" t="str">
        <f>IF('THICKNESS INPUT'!G184="","",IF('INFORMATION INPUT'!$B$3="IN",FIXED('THICKNESS INPUT'!G184,2),ROUND('THICKNESS INPUT'!G184*25.4,0)))</f>
        <v/>
      </c>
      <c r="I183" s="93" t="str">
        <f>IF('THICKNESS INPUT'!H184="","",IF('INFORMATION INPUT'!$B$3="IN",FIXED('THICKNESS INPUT'!H184,2),ROUND('THICKNESS INPUT'!H184*25.4,0)))</f>
        <v/>
      </c>
      <c r="J183" s="93" t="str">
        <f>IF('THICKNESS INPUT'!I184="","",IF('INFORMATION INPUT'!$B$3="IN",FIXED('THICKNESS INPUT'!I184,2),ROUND('THICKNESS INPUT'!I184*25.4,0)))</f>
        <v/>
      </c>
      <c r="K183" s="93" t="str">
        <f>IF('THICKNESS INPUT'!J184="","",IF('INFORMATION INPUT'!$B$3="IN",FIXED('THICKNESS INPUT'!J184,2),ROUND('THICKNESS INPUT'!J184*25.4,0)))</f>
        <v/>
      </c>
      <c r="L183" s="93" t="str">
        <f>IF('THICKNESS INPUT'!K184="","",IF('INFORMATION INPUT'!$B$3="IN",FIXED('THICKNESS INPUT'!K184,2),ROUND('THICKNESS INPUT'!K184*25.4,0)))</f>
        <v/>
      </c>
      <c r="M183" s="93" t="str">
        <f>IF('THICKNESS INPUT'!L184="","",IF('INFORMATION INPUT'!$B$3="IN",FIXED('THICKNESS INPUT'!L184,2),ROUND('THICKNESS INPUT'!L184*25.4,0)))</f>
        <v/>
      </c>
      <c r="N183" s="93" t="str">
        <f>IF('THICKNESS INPUT'!M184="","",IF('INFORMATION INPUT'!$B$3="IN",FIXED('THICKNESS INPUT'!M184,2),ROUND('THICKNESS INPUT'!M184*25.4,0)))</f>
        <v/>
      </c>
      <c r="O183" s="93" t="str">
        <f>IF('THICKNESS INPUT'!N184="","",IF('INFORMATION INPUT'!$B$3="IN",FIXED('THICKNESS INPUT'!N184,2),ROUND('THICKNESS INPUT'!N184*25.4,0)))</f>
        <v/>
      </c>
      <c r="P183" s="93" t="str">
        <f>IF('THICKNESS INPUT'!O184="","",IF('INFORMATION INPUT'!$B$3="IN",FIXED('THICKNESS INPUT'!O184,2),ROUND('THICKNESS INPUT'!O184*25.4,0)))</f>
        <v/>
      </c>
      <c r="Q183" s="91" t="str">
        <f>IF(H183="","",IF('INFORMATION INPUT'!$B$3="IN",(FIXED(MROUND(AVERAGE('THICKNESS INPUT'!G184:O184),0.05),2)),MROUND(AVERAGE(H183:P183),1)))</f>
        <v/>
      </c>
      <c r="R183" s="93" t="str">
        <f t="shared" si="27"/>
        <v xml:space="preserve"> </v>
      </c>
      <c r="S183" s="93" t="str">
        <f>IF('THICKNESS INPUT'!P184="","",'THICKNESS INPUT'!P184)</f>
        <v/>
      </c>
      <c r="T183" s="93" t="str">
        <f>IF('THICKNESS INPUT'!Q184="","",IF('INFORMATION INPUT'!$B$3="IN",FIXED(MROUND('THICKNESS INPUT'!Q184,0.05),2),ROUND('THICKNESS INPUT'!Q184*25.4,0)))</f>
        <v/>
      </c>
      <c r="U183" s="93" t="str">
        <f t="shared" si="28"/>
        <v/>
      </c>
      <c r="V183" s="97"/>
      <c r="W183" s="98">
        <f>'INFORMATION INPUT'!$B$4-IF(+'INFORMATION INPUT'!$C$3="METRIC",25.4,1)</f>
        <v>7</v>
      </c>
      <c r="X183" s="98">
        <f t="shared" si="29"/>
        <v>0</v>
      </c>
      <c r="Y183" s="98">
        <f>IF(MAXA($AO183)&gt;'INFORMATION INPUT'!$B$4,IF(($AO183&gt;=(3*'THICKNESS REPORT'!$E$27)+'INFORMATION INPUT'!$B$4),1,0),0)</f>
        <v>0</v>
      </c>
      <c r="Z183" s="98">
        <f t="shared" si="30"/>
        <v>0</v>
      </c>
      <c r="AA183" s="98" t="str">
        <f t="shared" si="31"/>
        <v/>
      </c>
      <c r="AB183" s="83"/>
      <c r="AC183" s="83"/>
      <c r="AD183" s="83"/>
      <c r="AE183" s="83"/>
      <c r="AF183" s="98">
        <f t="shared" si="32"/>
        <v>0</v>
      </c>
      <c r="AG183" s="11"/>
      <c r="AH183" s="17">
        <f t="shared" si="33"/>
        <v>0</v>
      </c>
      <c r="AI183" s="17">
        <f t="shared" si="34"/>
        <v>9</v>
      </c>
      <c r="AJ183" s="17"/>
      <c r="AK183" s="17"/>
      <c r="AL183" s="17"/>
      <c r="AM183" s="17"/>
      <c r="AN183" s="17"/>
      <c r="AO183" s="17" t="str">
        <f t="shared" si="35"/>
        <v/>
      </c>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7"/>
      <c r="CM183" s="17"/>
      <c r="CN183" s="17"/>
      <c r="CO183" s="17"/>
      <c r="CP183" s="17"/>
      <c r="CQ183" s="17"/>
      <c r="CR183" s="17"/>
      <c r="CS183" s="17"/>
      <c r="CT183" s="17"/>
      <c r="CU183" s="17"/>
      <c r="CV183" s="17"/>
      <c r="CW183" s="17"/>
      <c r="CX183" s="17"/>
      <c r="CY183" s="17"/>
      <c r="CZ183" s="17"/>
      <c r="DA183" s="17"/>
      <c r="DB183" s="17"/>
      <c r="DC183" s="17"/>
      <c r="DD183" s="17"/>
      <c r="DE183" s="17"/>
      <c r="DF183" s="17"/>
      <c r="DG183" s="17"/>
      <c r="DH183" s="17"/>
      <c r="DI183" s="17"/>
      <c r="DJ183" s="17"/>
      <c r="DK183" s="17"/>
      <c r="DL183" s="17"/>
      <c r="DM183" s="17"/>
      <c r="DN183" s="17"/>
      <c r="DO183" s="17"/>
      <c r="DP183" s="17"/>
      <c r="DQ183" s="17"/>
      <c r="DR183" s="17"/>
      <c r="DS183" s="17"/>
      <c r="DT183" s="17"/>
      <c r="DU183" s="17"/>
      <c r="DV183" s="17"/>
      <c r="DW183" s="17"/>
      <c r="DX183" s="17"/>
      <c r="DY183" s="17"/>
      <c r="DZ183" s="17"/>
      <c r="EA183" s="17"/>
      <c r="EB183" s="17"/>
      <c r="EC183" s="17"/>
      <c r="ED183" s="17"/>
      <c r="EE183" s="17"/>
      <c r="EF183" s="17"/>
      <c r="EG183" s="17"/>
      <c r="EH183" s="17"/>
      <c r="EI183" s="17"/>
      <c r="EJ183" s="17"/>
      <c r="EK183" s="17"/>
      <c r="EL183" s="17"/>
      <c r="EM183" s="17"/>
      <c r="EN183" s="17"/>
      <c r="EO183" s="17"/>
      <c r="EP183" s="17"/>
      <c r="EQ183" s="17"/>
      <c r="ER183" s="17"/>
      <c r="ES183" s="17"/>
      <c r="ET183" s="17"/>
      <c r="EU183" s="17"/>
      <c r="EV183" s="17"/>
      <c r="EW183" s="17"/>
      <c r="EX183" s="17"/>
      <c r="EY183" s="17"/>
      <c r="EZ183" s="17"/>
      <c r="FA183" s="17"/>
      <c r="FB183" s="17"/>
      <c r="FC183" s="17"/>
      <c r="FD183" s="17"/>
      <c r="FE183" s="17"/>
      <c r="FF183" s="17"/>
    </row>
    <row r="184" spans="1:162" ht="18">
      <c r="A184" s="91" t="str">
        <f>IF('THICKNESS INPUT'!A185="","",'THICKNESS INPUT'!A185)</f>
        <v/>
      </c>
      <c r="B184" s="92" t="str">
        <f>IF('THICKNESS INPUT'!B185="","",'THICKNESS INPUT'!B185)</f>
        <v/>
      </c>
      <c r="C184" s="93" t="str">
        <f>IF($H184="","",IF('INFORMATION INPUT'!$B$3="IN",FIXED('INFORMATION INPUT'!$B$4,2),FIXED('INFORMATION INPUT'!$B$4,0)))</f>
        <v/>
      </c>
      <c r="D184" s="93" t="str">
        <f>IF('THICKNESS INPUT'!C185="","",'THICKNESS INPUT'!C185)</f>
        <v/>
      </c>
      <c r="E184" s="93" t="str">
        <f>IF('THICKNESS INPUT'!D185="","",'THICKNESS INPUT'!D185)</f>
        <v/>
      </c>
      <c r="F184" s="94" t="str">
        <f>IF('THICKNESS INPUT'!E185="","",'THICKNESS INPUT'!E185)</f>
        <v/>
      </c>
      <c r="G184" s="93" t="str">
        <f>IF('THICKNESS INPUT'!F185="","",'THICKNESS INPUT'!F185)</f>
        <v/>
      </c>
      <c r="H184" s="93" t="str">
        <f>IF('THICKNESS INPUT'!G185="","",IF('INFORMATION INPUT'!$B$3="IN",FIXED('THICKNESS INPUT'!G185,2),ROUND('THICKNESS INPUT'!G185*25.4,0)))</f>
        <v/>
      </c>
      <c r="I184" s="93" t="str">
        <f>IF('THICKNESS INPUT'!H185="","",IF('INFORMATION INPUT'!$B$3="IN",FIXED('THICKNESS INPUT'!H185,2),ROUND('THICKNESS INPUT'!H185*25.4,0)))</f>
        <v/>
      </c>
      <c r="J184" s="93" t="str">
        <f>IF('THICKNESS INPUT'!I185="","",IF('INFORMATION INPUT'!$B$3="IN",FIXED('THICKNESS INPUT'!I185,2),ROUND('THICKNESS INPUT'!I185*25.4,0)))</f>
        <v/>
      </c>
      <c r="K184" s="93" t="str">
        <f>IF('THICKNESS INPUT'!J185="","",IF('INFORMATION INPUT'!$B$3="IN",FIXED('THICKNESS INPUT'!J185,2),ROUND('THICKNESS INPUT'!J185*25.4,0)))</f>
        <v/>
      </c>
      <c r="L184" s="93" t="str">
        <f>IF('THICKNESS INPUT'!K185="","",IF('INFORMATION INPUT'!$B$3="IN",FIXED('THICKNESS INPUT'!K185,2),ROUND('THICKNESS INPUT'!K185*25.4,0)))</f>
        <v/>
      </c>
      <c r="M184" s="93" t="str">
        <f>IF('THICKNESS INPUT'!L185="","",IF('INFORMATION INPUT'!$B$3="IN",FIXED('THICKNESS INPUT'!L185,2),ROUND('THICKNESS INPUT'!L185*25.4,0)))</f>
        <v/>
      </c>
      <c r="N184" s="93" t="str">
        <f>IF('THICKNESS INPUT'!M185="","",IF('INFORMATION INPUT'!$B$3="IN",FIXED('THICKNESS INPUT'!M185,2),ROUND('THICKNESS INPUT'!M185*25.4,0)))</f>
        <v/>
      </c>
      <c r="O184" s="93" t="str">
        <f>IF('THICKNESS INPUT'!N185="","",IF('INFORMATION INPUT'!$B$3="IN",FIXED('THICKNESS INPUT'!N185,2),ROUND('THICKNESS INPUT'!N185*25.4,0)))</f>
        <v/>
      </c>
      <c r="P184" s="93" t="str">
        <f>IF('THICKNESS INPUT'!O185="","",IF('INFORMATION INPUT'!$B$3="IN",FIXED('THICKNESS INPUT'!O185,2),ROUND('THICKNESS INPUT'!O185*25.4,0)))</f>
        <v/>
      </c>
      <c r="Q184" s="91" t="str">
        <f>IF(H184="","",IF('INFORMATION INPUT'!$B$3="IN",(FIXED(MROUND(AVERAGE('THICKNESS INPUT'!G185:O185),0.05),2)),MROUND(AVERAGE(H184:P184),1)))</f>
        <v/>
      </c>
      <c r="R184" s="93" t="str">
        <f t="shared" si="27"/>
        <v xml:space="preserve"> </v>
      </c>
      <c r="S184" s="93" t="str">
        <f>IF('THICKNESS INPUT'!P185="","",'THICKNESS INPUT'!P185)</f>
        <v/>
      </c>
      <c r="T184" s="93" t="str">
        <f>IF('THICKNESS INPUT'!Q185="","",IF('INFORMATION INPUT'!$B$3="IN",FIXED(MROUND('THICKNESS INPUT'!Q185,0.05),2),ROUND('THICKNESS INPUT'!Q185*25.4,0)))</f>
        <v/>
      </c>
      <c r="U184" s="93" t="str">
        <f t="shared" si="28"/>
        <v/>
      </c>
      <c r="V184" s="97"/>
      <c r="W184" s="98">
        <f>'INFORMATION INPUT'!$B$4-IF(+'INFORMATION INPUT'!$C$3="METRIC",25.4,1)</f>
        <v>7</v>
      </c>
      <c r="X184" s="98">
        <f t="shared" si="29"/>
        <v>0</v>
      </c>
      <c r="Y184" s="98">
        <f>IF(MAXA($AO184)&gt;'INFORMATION INPUT'!$B$4,IF(($AO184&gt;=(3*'THICKNESS REPORT'!$E$27)+'INFORMATION INPUT'!$B$4),1,0),0)</f>
        <v>0</v>
      </c>
      <c r="Z184" s="98">
        <f t="shared" si="30"/>
        <v>0</v>
      </c>
      <c r="AA184" s="98" t="str">
        <f t="shared" si="31"/>
        <v/>
      </c>
      <c r="AB184" s="83"/>
      <c r="AC184" s="83"/>
      <c r="AD184" s="83"/>
      <c r="AE184" s="83"/>
      <c r="AF184" s="98">
        <f t="shared" si="32"/>
        <v>0</v>
      </c>
      <c r="AG184" s="11"/>
      <c r="AH184" s="17">
        <f t="shared" si="33"/>
        <v>0</v>
      </c>
      <c r="AI184" s="17">
        <f t="shared" si="34"/>
        <v>9</v>
      </c>
      <c r="AJ184" s="17"/>
      <c r="AK184" s="17"/>
      <c r="AL184" s="17"/>
      <c r="AM184" s="17"/>
      <c r="AN184" s="17"/>
      <c r="AO184" s="17" t="str">
        <f t="shared" si="35"/>
        <v/>
      </c>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c r="CG184" s="17"/>
      <c r="CH184" s="17"/>
      <c r="CI184" s="17"/>
      <c r="CJ184" s="17"/>
      <c r="CK184" s="17"/>
      <c r="CL184" s="17"/>
      <c r="CM184" s="17"/>
      <c r="CN184" s="17"/>
      <c r="CO184" s="17"/>
      <c r="CP184" s="17"/>
      <c r="CQ184" s="17"/>
      <c r="CR184" s="17"/>
      <c r="CS184" s="17"/>
      <c r="CT184" s="17"/>
      <c r="CU184" s="17"/>
      <c r="CV184" s="17"/>
      <c r="CW184" s="17"/>
      <c r="CX184" s="17"/>
      <c r="CY184" s="17"/>
      <c r="CZ184" s="17"/>
      <c r="DA184" s="17"/>
      <c r="DB184" s="17"/>
      <c r="DC184" s="17"/>
      <c r="DD184" s="17"/>
      <c r="DE184" s="17"/>
      <c r="DF184" s="17"/>
      <c r="DG184" s="17"/>
      <c r="DH184" s="17"/>
      <c r="DI184" s="17"/>
      <c r="DJ184" s="17"/>
      <c r="DK184" s="17"/>
      <c r="DL184" s="17"/>
      <c r="DM184" s="17"/>
      <c r="DN184" s="17"/>
      <c r="DO184" s="17"/>
      <c r="DP184" s="17"/>
      <c r="DQ184" s="17"/>
      <c r="DR184" s="17"/>
      <c r="DS184" s="17"/>
      <c r="DT184" s="17"/>
      <c r="DU184" s="17"/>
      <c r="DV184" s="17"/>
      <c r="DW184" s="17"/>
      <c r="DX184" s="17"/>
      <c r="DY184" s="17"/>
      <c r="DZ184" s="17"/>
      <c r="EA184" s="17"/>
      <c r="EB184" s="17"/>
      <c r="EC184" s="17"/>
      <c r="ED184" s="17"/>
      <c r="EE184" s="17"/>
      <c r="EF184" s="17"/>
      <c r="EG184" s="17"/>
      <c r="EH184" s="17"/>
      <c r="EI184" s="17"/>
      <c r="EJ184" s="17"/>
      <c r="EK184" s="17"/>
      <c r="EL184" s="17"/>
      <c r="EM184" s="17"/>
      <c r="EN184" s="17"/>
      <c r="EO184" s="17"/>
      <c r="EP184" s="17"/>
      <c r="EQ184" s="17"/>
      <c r="ER184" s="17"/>
      <c r="ES184" s="17"/>
      <c r="ET184" s="17"/>
      <c r="EU184" s="17"/>
      <c r="EV184" s="17"/>
      <c r="EW184" s="17"/>
      <c r="EX184" s="17"/>
      <c r="EY184" s="17"/>
      <c r="EZ184" s="17"/>
      <c r="FA184" s="17"/>
      <c r="FB184" s="17"/>
      <c r="FC184" s="17"/>
      <c r="FD184" s="17"/>
      <c r="FE184" s="17"/>
      <c r="FF184" s="17"/>
    </row>
    <row r="185" spans="1:162" ht="18">
      <c r="A185" s="91" t="str">
        <f>IF('THICKNESS INPUT'!A186="","",'THICKNESS INPUT'!A186)</f>
        <v/>
      </c>
      <c r="B185" s="92" t="str">
        <f>IF('THICKNESS INPUT'!B186="","",'THICKNESS INPUT'!B186)</f>
        <v/>
      </c>
      <c r="C185" s="93" t="str">
        <f>IF($H185="","",IF('INFORMATION INPUT'!$B$3="IN",FIXED('INFORMATION INPUT'!$B$4,2),FIXED('INFORMATION INPUT'!$B$4,0)))</f>
        <v/>
      </c>
      <c r="D185" s="93" t="str">
        <f>IF('THICKNESS INPUT'!C186="","",'THICKNESS INPUT'!C186)</f>
        <v/>
      </c>
      <c r="E185" s="93" t="str">
        <f>IF('THICKNESS INPUT'!D186="","",'THICKNESS INPUT'!D186)</f>
        <v/>
      </c>
      <c r="F185" s="94" t="str">
        <f>IF('THICKNESS INPUT'!E186="","",'THICKNESS INPUT'!E186)</f>
        <v/>
      </c>
      <c r="G185" s="93" t="str">
        <f>IF('THICKNESS INPUT'!F186="","",'THICKNESS INPUT'!F186)</f>
        <v/>
      </c>
      <c r="H185" s="93" t="str">
        <f>IF('THICKNESS INPUT'!G186="","",IF('INFORMATION INPUT'!$B$3="IN",FIXED('THICKNESS INPUT'!G186,2),ROUND('THICKNESS INPUT'!G186*25.4,0)))</f>
        <v/>
      </c>
      <c r="I185" s="93" t="str">
        <f>IF('THICKNESS INPUT'!H186="","",IF('INFORMATION INPUT'!$B$3="IN",FIXED('THICKNESS INPUT'!H186,2),ROUND('THICKNESS INPUT'!H186*25.4,0)))</f>
        <v/>
      </c>
      <c r="J185" s="93" t="str">
        <f>IF('THICKNESS INPUT'!I186="","",IF('INFORMATION INPUT'!$B$3="IN",FIXED('THICKNESS INPUT'!I186,2),ROUND('THICKNESS INPUT'!I186*25.4,0)))</f>
        <v/>
      </c>
      <c r="K185" s="93" t="str">
        <f>IF('THICKNESS INPUT'!J186="","",IF('INFORMATION INPUT'!$B$3="IN",FIXED('THICKNESS INPUT'!J186,2),ROUND('THICKNESS INPUT'!J186*25.4,0)))</f>
        <v/>
      </c>
      <c r="L185" s="93" t="str">
        <f>IF('THICKNESS INPUT'!K186="","",IF('INFORMATION INPUT'!$B$3="IN",FIXED('THICKNESS INPUT'!K186,2),ROUND('THICKNESS INPUT'!K186*25.4,0)))</f>
        <v/>
      </c>
      <c r="M185" s="93" t="str">
        <f>IF('THICKNESS INPUT'!L186="","",IF('INFORMATION INPUT'!$B$3="IN",FIXED('THICKNESS INPUT'!L186,2),ROUND('THICKNESS INPUT'!L186*25.4,0)))</f>
        <v/>
      </c>
      <c r="N185" s="93" t="str">
        <f>IF('THICKNESS INPUT'!M186="","",IF('INFORMATION INPUT'!$B$3="IN",FIXED('THICKNESS INPUT'!M186,2),ROUND('THICKNESS INPUT'!M186*25.4,0)))</f>
        <v/>
      </c>
      <c r="O185" s="93" t="str">
        <f>IF('THICKNESS INPUT'!N186="","",IF('INFORMATION INPUT'!$B$3="IN",FIXED('THICKNESS INPUT'!N186,2),ROUND('THICKNESS INPUT'!N186*25.4,0)))</f>
        <v/>
      </c>
      <c r="P185" s="93" t="str">
        <f>IF('THICKNESS INPUT'!O186="","",IF('INFORMATION INPUT'!$B$3="IN",FIXED('THICKNESS INPUT'!O186,2),ROUND('THICKNESS INPUT'!O186*25.4,0)))</f>
        <v/>
      </c>
      <c r="Q185" s="91" t="str">
        <f>IF(H185="","",IF('INFORMATION INPUT'!$B$3="IN",(FIXED(MROUND(AVERAGE('THICKNESS INPUT'!G186:O186),0.05),2)),MROUND(AVERAGE(H185:P185),1)))</f>
        <v/>
      </c>
      <c r="R185" s="93" t="str">
        <f t="shared" si="27"/>
        <v xml:space="preserve"> </v>
      </c>
      <c r="S185" s="93" t="str">
        <f>IF('THICKNESS INPUT'!P186="","",'THICKNESS INPUT'!P186)</f>
        <v/>
      </c>
      <c r="T185" s="93" t="str">
        <f>IF('THICKNESS INPUT'!Q186="","",IF('INFORMATION INPUT'!$B$3="IN",FIXED(MROUND('THICKNESS INPUT'!Q186,0.05),2),ROUND('THICKNESS INPUT'!Q186*25.4,0)))</f>
        <v/>
      </c>
      <c r="U185" s="93" t="str">
        <f t="shared" si="28"/>
        <v/>
      </c>
      <c r="V185" s="97"/>
      <c r="W185" s="98">
        <f>'INFORMATION INPUT'!$B$4-IF(+'INFORMATION INPUT'!$C$3="METRIC",25.4,1)</f>
        <v>7</v>
      </c>
      <c r="X185" s="98">
        <f t="shared" si="29"/>
        <v>0</v>
      </c>
      <c r="Y185" s="98">
        <f>IF(MAXA($AO185)&gt;'INFORMATION INPUT'!$B$4,IF(($AO185&gt;=(3*'THICKNESS REPORT'!$E$27)+'INFORMATION INPUT'!$B$4),1,0),0)</f>
        <v>0</v>
      </c>
      <c r="Z185" s="98">
        <f t="shared" si="30"/>
        <v>0</v>
      </c>
      <c r="AA185" s="98" t="str">
        <f t="shared" si="31"/>
        <v/>
      </c>
      <c r="AB185" s="83"/>
      <c r="AC185" s="83"/>
      <c r="AD185" s="83"/>
      <c r="AE185" s="83"/>
      <c r="AF185" s="98">
        <f t="shared" si="32"/>
        <v>0</v>
      </c>
      <c r="AG185" s="103"/>
      <c r="AH185" s="17">
        <f t="shared" si="33"/>
        <v>0</v>
      </c>
      <c r="AI185" s="17">
        <f t="shared" si="34"/>
        <v>9</v>
      </c>
      <c r="AJ185" s="17"/>
      <c r="AK185" s="17"/>
      <c r="AL185" s="17"/>
      <c r="AM185" s="17"/>
      <c r="AN185" s="17"/>
      <c r="AO185" s="17" t="str">
        <f t="shared" si="35"/>
        <v/>
      </c>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c r="DG185" s="17"/>
      <c r="DH185" s="17"/>
      <c r="DI185" s="17"/>
      <c r="DJ185" s="17"/>
      <c r="DK185" s="17"/>
      <c r="DL185" s="17"/>
      <c r="DM185" s="17"/>
      <c r="DN185" s="17"/>
      <c r="DO185" s="17"/>
      <c r="DP185" s="17"/>
      <c r="DQ185" s="17"/>
      <c r="DR185" s="17"/>
      <c r="DS185" s="17"/>
      <c r="DT185" s="17"/>
      <c r="DU185" s="17"/>
      <c r="DV185" s="17"/>
      <c r="DW185" s="17"/>
      <c r="DX185" s="17"/>
      <c r="DY185" s="17"/>
      <c r="DZ185" s="17"/>
      <c r="EA185" s="17"/>
      <c r="EB185" s="17"/>
      <c r="EC185" s="17"/>
      <c r="ED185" s="17"/>
      <c r="EE185" s="17"/>
      <c r="EF185" s="17"/>
      <c r="EG185" s="17"/>
      <c r="EH185" s="17"/>
      <c r="EI185" s="17"/>
      <c r="EJ185" s="17"/>
      <c r="EK185" s="17"/>
      <c r="EL185" s="17"/>
      <c r="EM185" s="17"/>
      <c r="EN185" s="17"/>
      <c r="EO185" s="17"/>
      <c r="EP185" s="17"/>
      <c r="EQ185" s="17"/>
      <c r="ER185" s="17"/>
      <c r="ES185" s="17"/>
      <c r="ET185" s="17"/>
      <c r="EU185" s="17"/>
      <c r="EV185" s="17"/>
      <c r="EW185" s="17"/>
      <c r="EX185" s="17"/>
      <c r="EY185" s="17"/>
      <c r="EZ185" s="17"/>
      <c r="FA185" s="17"/>
      <c r="FB185" s="17"/>
      <c r="FC185" s="17"/>
      <c r="FD185" s="17"/>
      <c r="FE185" s="17"/>
      <c r="FF185" s="17"/>
    </row>
    <row r="186" spans="1:162" s="27" customFormat="1" ht="18">
      <c r="A186" s="91" t="str">
        <f>IF('THICKNESS INPUT'!A187="","",'THICKNESS INPUT'!A187)</f>
        <v/>
      </c>
      <c r="B186" s="92" t="str">
        <f>IF('THICKNESS INPUT'!B187="","",'THICKNESS INPUT'!B187)</f>
        <v/>
      </c>
      <c r="C186" s="93" t="str">
        <f>IF($H186="","",IF('INFORMATION INPUT'!$B$3="IN",FIXED('INFORMATION INPUT'!$B$4,2),FIXED('INFORMATION INPUT'!$B$4,0)))</f>
        <v/>
      </c>
      <c r="D186" s="93" t="str">
        <f>IF('THICKNESS INPUT'!C187="","",'THICKNESS INPUT'!C187)</f>
        <v/>
      </c>
      <c r="E186" s="93" t="str">
        <f>IF('THICKNESS INPUT'!D187="","",'THICKNESS INPUT'!D187)</f>
        <v/>
      </c>
      <c r="F186" s="94" t="str">
        <f>IF('THICKNESS INPUT'!E187="","",'THICKNESS INPUT'!E187)</f>
        <v/>
      </c>
      <c r="G186" s="93" t="str">
        <f>IF('THICKNESS INPUT'!F187="","",'THICKNESS INPUT'!F187)</f>
        <v/>
      </c>
      <c r="H186" s="93" t="str">
        <f>IF('THICKNESS INPUT'!G187="","",IF('INFORMATION INPUT'!$B$3="IN",FIXED('THICKNESS INPUT'!G187,2),ROUND('THICKNESS INPUT'!G187*25.4,0)))</f>
        <v/>
      </c>
      <c r="I186" s="93" t="str">
        <f>IF('THICKNESS INPUT'!H187="","",IF('INFORMATION INPUT'!$B$3="IN",FIXED('THICKNESS INPUT'!H187,2),ROUND('THICKNESS INPUT'!H187*25.4,0)))</f>
        <v/>
      </c>
      <c r="J186" s="93" t="str">
        <f>IF('THICKNESS INPUT'!I187="","",IF('INFORMATION INPUT'!$B$3="IN",FIXED('THICKNESS INPUT'!I187,2),ROUND('THICKNESS INPUT'!I187*25.4,0)))</f>
        <v/>
      </c>
      <c r="K186" s="93" t="str">
        <f>IF('THICKNESS INPUT'!J187="","",IF('INFORMATION INPUT'!$B$3="IN",FIXED('THICKNESS INPUT'!J187,2),ROUND('THICKNESS INPUT'!J187*25.4,0)))</f>
        <v/>
      </c>
      <c r="L186" s="93" t="str">
        <f>IF('THICKNESS INPUT'!K187="","",IF('INFORMATION INPUT'!$B$3="IN",FIXED('THICKNESS INPUT'!K187,2),ROUND('THICKNESS INPUT'!K187*25.4,0)))</f>
        <v/>
      </c>
      <c r="M186" s="93" t="str">
        <f>IF('THICKNESS INPUT'!L187="","",IF('INFORMATION INPUT'!$B$3="IN",FIXED('THICKNESS INPUT'!L187,2),ROUND('THICKNESS INPUT'!L187*25.4,0)))</f>
        <v/>
      </c>
      <c r="N186" s="93" t="str">
        <f>IF('THICKNESS INPUT'!M187="","",IF('INFORMATION INPUT'!$B$3="IN",FIXED('THICKNESS INPUT'!M187,2),ROUND('THICKNESS INPUT'!M187*25.4,0)))</f>
        <v/>
      </c>
      <c r="O186" s="93" t="str">
        <f>IF('THICKNESS INPUT'!N187="","",IF('INFORMATION INPUT'!$B$3="IN",FIXED('THICKNESS INPUT'!N187,2),ROUND('THICKNESS INPUT'!N187*25.4,0)))</f>
        <v/>
      </c>
      <c r="P186" s="93" t="str">
        <f>IF('THICKNESS INPUT'!O187="","",IF('INFORMATION INPUT'!$B$3="IN",FIXED('THICKNESS INPUT'!O187,2),ROUND('THICKNESS INPUT'!O187*25.4,0)))</f>
        <v/>
      </c>
      <c r="Q186" s="91" t="str">
        <f>IF(H186="","",IF('INFORMATION INPUT'!$B$3="IN",(FIXED(MROUND(AVERAGE('THICKNESS INPUT'!G187:O187),0.05),2)),MROUND(AVERAGE(H186:P186),1)))</f>
        <v/>
      </c>
      <c r="R186" s="93" t="str">
        <f t="shared" si="27"/>
        <v xml:space="preserve"> </v>
      </c>
      <c r="S186" s="93" t="str">
        <f>IF('THICKNESS INPUT'!P187="","",'THICKNESS INPUT'!P187)</f>
        <v/>
      </c>
      <c r="T186" s="93" t="str">
        <f>IF('THICKNESS INPUT'!Q187="","",IF('INFORMATION INPUT'!$B$3="IN",FIXED(MROUND('THICKNESS INPUT'!Q187,0.05),2),ROUND('THICKNESS INPUT'!Q187*25.4,0)))</f>
        <v/>
      </c>
      <c r="U186" s="93" t="str">
        <f t="shared" si="28"/>
        <v/>
      </c>
      <c r="V186" s="97"/>
      <c r="W186" s="98">
        <f>'INFORMATION INPUT'!$B$4-IF(+'INFORMATION INPUT'!$C$3="METRIC",25.4,1)</f>
        <v>7</v>
      </c>
      <c r="X186" s="98">
        <f t="shared" si="29"/>
        <v>0</v>
      </c>
      <c r="Y186" s="98">
        <f>IF(MAXA($AO186)&gt;'INFORMATION INPUT'!$B$4,IF(($AO186&gt;=(3*'THICKNESS REPORT'!$E$27)+'INFORMATION INPUT'!$B$4),1,0),0)</f>
        <v>0</v>
      </c>
      <c r="Z186" s="98">
        <f t="shared" si="30"/>
        <v>0</v>
      </c>
      <c r="AA186" s="98" t="str">
        <f t="shared" si="31"/>
        <v/>
      </c>
      <c r="AB186" s="83"/>
      <c r="AC186" s="83"/>
      <c r="AD186" s="83"/>
      <c r="AE186" s="83"/>
      <c r="AF186" s="98">
        <f t="shared" si="32"/>
        <v>0</v>
      </c>
      <c r="AG186" s="103"/>
      <c r="AH186" s="17">
        <f t="shared" si="33"/>
        <v>0</v>
      </c>
      <c r="AI186" s="17">
        <f t="shared" si="34"/>
        <v>9</v>
      </c>
      <c r="AJ186" s="17"/>
      <c r="AK186" s="17"/>
      <c r="AL186" s="17"/>
      <c r="AM186" s="17"/>
      <c r="AN186" s="17"/>
      <c r="AO186" s="17" t="str">
        <f t="shared" si="35"/>
        <v/>
      </c>
      <c r="AP186" s="104"/>
      <c r="AQ186" s="104"/>
      <c r="AR186" s="104"/>
      <c r="AS186" s="104"/>
      <c r="AT186" s="104"/>
      <c r="AU186" s="104"/>
      <c r="AV186" s="104"/>
      <c r="AW186" s="104"/>
      <c r="AX186" s="104"/>
      <c r="AY186" s="104"/>
      <c r="AZ186" s="104"/>
      <c r="BA186" s="104"/>
      <c r="BB186" s="104"/>
      <c r="BC186" s="104"/>
      <c r="BD186" s="104"/>
      <c r="BE186" s="104"/>
      <c r="BF186" s="104"/>
      <c r="BG186" s="104"/>
      <c r="BH186" s="104"/>
      <c r="BI186" s="104"/>
      <c r="BJ186" s="104"/>
      <c r="BK186" s="104"/>
      <c r="BL186" s="104"/>
      <c r="BM186" s="104"/>
      <c r="BN186" s="104"/>
      <c r="BO186" s="104"/>
      <c r="BP186" s="104"/>
      <c r="BQ186" s="104"/>
      <c r="BR186" s="104"/>
      <c r="BS186" s="104"/>
      <c r="BT186" s="104"/>
      <c r="BU186" s="104"/>
      <c r="BV186" s="104"/>
      <c r="BW186" s="104"/>
      <c r="BX186" s="104"/>
      <c r="BY186" s="104"/>
      <c r="BZ186" s="104"/>
      <c r="CA186" s="104"/>
      <c r="CB186" s="104"/>
      <c r="CC186" s="104"/>
      <c r="CD186" s="104"/>
      <c r="CE186" s="104"/>
      <c r="CF186" s="104"/>
      <c r="CG186" s="104"/>
      <c r="CH186" s="104"/>
      <c r="CI186" s="104"/>
      <c r="CJ186" s="104"/>
      <c r="CK186" s="104"/>
      <c r="CL186" s="104"/>
      <c r="CM186" s="104"/>
      <c r="CN186" s="104"/>
      <c r="CO186" s="104"/>
      <c r="CP186" s="104"/>
      <c r="CQ186" s="104"/>
      <c r="CR186" s="104"/>
      <c r="CS186" s="104"/>
      <c r="CT186" s="104"/>
      <c r="CU186" s="104"/>
      <c r="CV186" s="104"/>
      <c r="CW186" s="104"/>
      <c r="CX186" s="104"/>
      <c r="CY186" s="104"/>
      <c r="CZ186" s="104"/>
      <c r="DA186" s="104"/>
      <c r="DB186" s="104"/>
      <c r="DC186" s="104"/>
      <c r="DD186" s="104"/>
      <c r="DE186" s="104"/>
      <c r="DF186" s="104"/>
      <c r="DG186" s="104"/>
      <c r="DH186" s="104"/>
      <c r="DI186" s="104"/>
      <c r="DJ186" s="104"/>
      <c r="DK186" s="104"/>
      <c r="DL186" s="104"/>
      <c r="DM186" s="104"/>
      <c r="DN186" s="104"/>
      <c r="DO186" s="104"/>
      <c r="DP186" s="104"/>
      <c r="DQ186" s="104"/>
      <c r="DR186" s="104"/>
      <c r="DS186" s="104"/>
      <c r="DT186" s="104"/>
      <c r="DU186" s="104"/>
      <c r="DV186" s="104"/>
      <c r="DW186" s="104"/>
      <c r="DX186" s="104"/>
      <c r="DY186" s="104"/>
      <c r="DZ186" s="104"/>
      <c r="EA186" s="104"/>
      <c r="EB186" s="104"/>
      <c r="EC186" s="104"/>
      <c r="ED186" s="104"/>
      <c r="EE186" s="104"/>
      <c r="EF186" s="104"/>
      <c r="EG186" s="104"/>
      <c r="EH186" s="104"/>
      <c r="EI186" s="104"/>
      <c r="EJ186" s="104"/>
      <c r="EK186" s="104"/>
      <c r="EL186" s="104"/>
      <c r="EM186" s="104"/>
      <c r="EN186" s="104"/>
      <c r="EO186" s="104"/>
      <c r="EP186" s="104"/>
      <c r="EQ186" s="104"/>
      <c r="ER186" s="104"/>
      <c r="ES186" s="104"/>
      <c r="ET186" s="104"/>
      <c r="EU186" s="104"/>
      <c r="EV186" s="104"/>
      <c r="EW186" s="104"/>
      <c r="EX186" s="104"/>
      <c r="EY186" s="104"/>
      <c r="EZ186" s="104"/>
      <c r="FA186" s="104"/>
      <c r="FB186" s="104"/>
      <c r="FC186" s="104"/>
      <c r="FD186" s="104"/>
      <c r="FE186" s="104"/>
      <c r="FF186" s="104"/>
    </row>
    <row r="187" spans="1:162" ht="18">
      <c r="A187" s="91" t="str">
        <f>IF('THICKNESS INPUT'!A188="","",'THICKNESS INPUT'!A188)</f>
        <v/>
      </c>
      <c r="B187" s="92" t="str">
        <f>IF('THICKNESS INPUT'!B188="","",'THICKNESS INPUT'!B188)</f>
        <v/>
      </c>
      <c r="C187" s="93" t="str">
        <f>IF($H187="","",IF('INFORMATION INPUT'!$B$3="IN",FIXED('INFORMATION INPUT'!$B$4,2),FIXED('INFORMATION INPUT'!$B$4,0)))</f>
        <v/>
      </c>
      <c r="D187" s="93" t="str">
        <f>IF('THICKNESS INPUT'!C188="","",'THICKNESS INPUT'!C188)</f>
        <v/>
      </c>
      <c r="E187" s="93" t="str">
        <f>IF('THICKNESS INPUT'!D188="","",'THICKNESS INPUT'!D188)</f>
        <v/>
      </c>
      <c r="F187" s="94" t="str">
        <f>IF('THICKNESS INPUT'!E188="","",'THICKNESS INPUT'!E188)</f>
        <v/>
      </c>
      <c r="G187" s="93" t="str">
        <f>IF('THICKNESS INPUT'!F188="","",'THICKNESS INPUT'!F188)</f>
        <v/>
      </c>
      <c r="H187" s="93" t="str">
        <f>IF('THICKNESS INPUT'!G188="","",IF('INFORMATION INPUT'!$B$3="IN",FIXED('THICKNESS INPUT'!G188,2),ROUND('THICKNESS INPUT'!G188*25.4,0)))</f>
        <v/>
      </c>
      <c r="I187" s="93" t="str">
        <f>IF('THICKNESS INPUT'!H188="","",IF('INFORMATION INPUT'!$B$3="IN",FIXED('THICKNESS INPUT'!H188,2),ROUND('THICKNESS INPUT'!H188*25.4,0)))</f>
        <v/>
      </c>
      <c r="J187" s="93" t="str">
        <f>IF('THICKNESS INPUT'!I188="","",IF('INFORMATION INPUT'!$B$3="IN",FIXED('THICKNESS INPUT'!I188,2),ROUND('THICKNESS INPUT'!I188*25.4,0)))</f>
        <v/>
      </c>
      <c r="K187" s="93" t="str">
        <f>IF('THICKNESS INPUT'!J188="","",IF('INFORMATION INPUT'!$B$3="IN",FIXED('THICKNESS INPUT'!J188,2),ROUND('THICKNESS INPUT'!J188*25.4,0)))</f>
        <v/>
      </c>
      <c r="L187" s="93" t="str">
        <f>IF('THICKNESS INPUT'!K188="","",IF('INFORMATION INPUT'!$B$3="IN",FIXED('THICKNESS INPUT'!K188,2),ROUND('THICKNESS INPUT'!K188*25.4,0)))</f>
        <v/>
      </c>
      <c r="M187" s="93" t="str">
        <f>IF('THICKNESS INPUT'!L188="","",IF('INFORMATION INPUT'!$B$3="IN",FIXED('THICKNESS INPUT'!L188,2),ROUND('THICKNESS INPUT'!L188*25.4,0)))</f>
        <v/>
      </c>
      <c r="N187" s="93" t="str">
        <f>IF('THICKNESS INPUT'!M188="","",IF('INFORMATION INPUT'!$B$3="IN",FIXED('THICKNESS INPUT'!M188,2),ROUND('THICKNESS INPUT'!M188*25.4,0)))</f>
        <v/>
      </c>
      <c r="O187" s="93" t="str">
        <f>IF('THICKNESS INPUT'!N188="","",IF('INFORMATION INPUT'!$B$3="IN",FIXED('THICKNESS INPUT'!N188,2),ROUND('THICKNESS INPUT'!N188*25.4,0)))</f>
        <v/>
      </c>
      <c r="P187" s="93" t="str">
        <f>IF('THICKNESS INPUT'!O188="","",IF('INFORMATION INPUT'!$B$3="IN",FIXED('THICKNESS INPUT'!O188,2),ROUND('THICKNESS INPUT'!O188*25.4,0)))</f>
        <v/>
      </c>
      <c r="Q187" s="91" t="str">
        <f>IF(H187="","",IF('INFORMATION INPUT'!$B$3="IN",(FIXED(MROUND(AVERAGE('THICKNESS INPUT'!G188:O188),0.05),2)),MROUND(AVERAGE(H187:P187),1)))</f>
        <v/>
      </c>
      <c r="R187" s="93" t="str">
        <f t="shared" si="27"/>
        <v xml:space="preserve"> </v>
      </c>
      <c r="S187" s="93" t="str">
        <f>IF('THICKNESS INPUT'!P188="","",'THICKNESS INPUT'!P188)</f>
        <v/>
      </c>
      <c r="T187" s="93" t="str">
        <f>IF('THICKNESS INPUT'!Q188="","",IF('INFORMATION INPUT'!$B$3="IN",FIXED(MROUND('THICKNESS INPUT'!Q188,0.05),2),ROUND('THICKNESS INPUT'!Q188*25.4,0)))</f>
        <v/>
      </c>
      <c r="U187" s="93" t="str">
        <f t="shared" si="28"/>
        <v/>
      </c>
      <c r="V187" s="97"/>
      <c r="W187" s="98">
        <f>'INFORMATION INPUT'!$B$4-IF(+'INFORMATION INPUT'!$C$3="METRIC",25.4,1)</f>
        <v>7</v>
      </c>
      <c r="X187" s="98">
        <f t="shared" si="29"/>
        <v>0</v>
      </c>
      <c r="Y187" s="98">
        <f>IF(MAXA($AO187)&gt;'INFORMATION INPUT'!$B$4,IF(($AO187&gt;=(3*'THICKNESS REPORT'!$E$27)+'INFORMATION INPUT'!$B$4),1,0),0)</f>
        <v>0</v>
      </c>
      <c r="Z187" s="98">
        <f t="shared" si="30"/>
        <v>0</v>
      </c>
      <c r="AA187" s="98" t="str">
        <f t="shared" si="31"/>
        <v/>
      </c>
      <c r="AB187" s="83"/>
      <c r="AC187" s="83"/>
      <c r="AD187" s="83"/>
      <c r="AE187" s="83"/>
      <c r="AF187" s="98">
        <f t="shared" si="32"/>
        <v>0</v>
      </c>
      <c r="AH187" s="17">
        <f t="shared" si="33"/>
        <v>0</v>
      </c>
      <c r="AI187" s="17">
        <f t="shared" si="34"/>
        <v>9</v>
      </c>
      <c r="AJ187" s="17"/>
      <c r="AK187" s="17"/>
      <c r="AL187" s="17"/>
      <c r="AM187" s="17"/>
      <c r="AN187" s="17"/>
      <c r="AO187" s="17" t="str">
        <f t="shared" si="35"/>
        <v/>
      </c>
    </row>
    <row r="188" spans="1:162" ht="18">
      <c r="A188" s="91" t="str">
        <f>IF('THICKNESS INPUT'!A189="","",'THICKNESS INPUT'!A189)</f>
        <v/>
      </c>
      <c r="B188" s="92" t="str">
        <f>IF('THICKNESS INPUT'!B189="","",'THICKNESS INPUT'!B189)</f>
        <v/>
      </c>
      <c r="C188" s="93" t="str">
        <f>IF($H188="","",IF('INFORMATION INPUT'!$B$3="IN",FIXED('INFORMATION INPUT'!$B$4,2),FIXED('INFORMATION INPUT'!$B$4,0)))</f>
        <v/>
      </c>
      <c r="D188" s="93" t="str">
        <f>IF('THICKNESS INPUT'!C189="","",'THICKNESS INPUT'!C189)</f>
        <v/>
      </c>
      <c r="E188" s="93" t="str">
        <f>IF('THICKNESS INPUT'!D189="","",'THICKNESS INPUT'!D189)</f>
        <v/>
      </c>
      <c r="F188" s="94" t="str">
        <f>IF('THICKNESS INPUT'!E189="","",'THICKNESS INPUT'!E189)</f>
        <v/>
      </c>
      <c r="G188" s="93" t="str">
        <f>IF('THICKNESS INPUT'!F189="","",'THICKNESS INPUT'!F189)</f>
        <v/>
      </c>
      <c r="H188" s="93" t="str">
        <f>IF('THICKNESS INPUT'!G189="","",IF('INFORMATION INPUT'!$B$3="IN",FIXED('THICKNESS INPUT'!G189,2),ROUND('THICKNESS INPUT'!G189*25.4,0)))</f>
        <v/>
      </c>
      <c r="I188" s="93" t="str">
        <f>IF('THICKNESS INPUT'!H189="","",IF('INFORMATION INPUT'!$B$3="IN",FIXED('THICKNESS INPUT'!H189,2),ROUND('THICKNESS INPUT'!H189*25.4,0)))</f>
        <v/>
      </c>
      <c r="J188" s="93" t="str">
        <f>IF('THICKNESS INPUT'!I189="","",IF('INFORMATION INPUT'!$B$3="IN",FIXED('THICKNESS INPUT'!I189,2),ROUND('THICKNESS INPUT'!I189*25.4,0)))</f>
        <v/>
      </c>
      <c r="K188" s="93" t="str">
        <f>IF('THICKNESS INPUT'!J189="","",IF('INFORMATION INPUT'!$B$3="IN",FIXED('THICKNESS INPUT'!J189,2),ROUND('THICKNESS INPUT'!J189*25.4,0)))</f>
        <v/>
      </c>
      <c r="L188" s="93" t="str">
        <f>IF('THICKNESS INPUT'!K189="","",IF('INFORMATION INPUT'!$B$3="IN",FIXED('THICKNESS INPUT'!K189,2),ROUND('THICKNESS INPUT'!K189*25.4,0)))</f>
        <v/>
      </c>
      <c r="M188" s="93" t="str">
        <f>IF('THICKNESS INPUT'!L189="","",IF('INFORMATION INPUT'!$B$3="IN",FIXED('THICKNESS INPUT'!L189,2),ROUND('THICKNESS INPUT'!L189*25.4,0)))</f>
        <v/>
      </c>
      <c r="N188" s="93" t="str">
        <f>IF('THICKNESS INPUT'!M189="","",IF('INFORMATION INPUT'!$B$3="IN",FIXED('THICKNESS INPUT'!M189,2),ROUND('THICKNESS INPUT'!M189*25.4,0)))</f>
        <v/>
      </c>
      <c r="O188" s="93" t="str">
        <f>IF('THICKNESS INPUT'!N189="","",IF('INFORMATION INPUT'!$B$3="IN",FIXED('THICKNESS INPUT'!N189,2),ROUND('THICKNESS INPUT'!N189*25.4,0)))</f>
        <v/>
      </c>
      <c r="P188" s="93" t="str">
        <f>IF('THICKNESS INPUT'!O189="","",IF('INFORMATION INPUT'!$B$3="IN",FIXED('THICKNESS INPUT'!O189,2),ROUND('THICKNESS INPUT'!O189*25.4,0)))</f>
        <v/>
      </c>
      <c r="Q188" s="91" t="str">
        <f>IF(H188="","",IF('INFORMATION INPUT'!$B$3="IN",(FIXED(MROUND(AVERAGE('THICKNESS INPUT'!G189:O189),0.05),2)),MROUND(AVERAGE(H188:P188),1)))</f>
        <v/>
      </c>
      <c r="R188" s="93" t="str">
        <f t="shared" si="27"/>
        <v xml:space="preserve"> </v>
      </c>
      <c r="S188" s="93" t="str">
        <f>IF('THICKNESS INPUT'!P189="","",'THICKNESS INPUT'!P189)</f>
        <v/>
      </c>
      <c r="T188" s="93" t="str">
        <f>IF('THICKNESS INPUT'!Q189="","",IF('INFORMATION INPUT'!$B$3="IN",FIXED(MROUND('THICKNESS INPUT'!Q189,0.05),2),ROUND('THICKNESS INPUT'!Q189*25.4,0)))</f>
        <v/>
      </c>
      <c r="U188" s="93" t="str">
        <f t="shared" si="28"/>
        <v/>
      </c>
      <c r="V188" s="97"/>
      <c r="W188" s="98">
        <f>'INFORMATION INPUT'!$B$4-IF(+'INFORMATION INPUT'!$C$3="METRIC",25.4,1)</f>
        <v>7</v>
      </c>
      <c r="X188" s="98">
        <f t="shared" si="29"/>
        <v>0</v>
      </c>
      <c r="Y188" s="98">
        <f>IF(MAXA($AO188)&gt;'INFORMATION INPUT'!$B$4,IF(($AO188&gt;=(3*'THICKNESS REPORT'!$E$27)+'INFORMATION INPUT'!$B$4),1,0),0)</f>
        <v>0</v>
      </c>
      <c r="Z188" s="98">
        <f t="shared" si="30"/>
        <v>0</v>
      </c>
      <c r="AA188" s="98" t="str">
        <f t="shared" si="31"/>
        <v/>
      </c>
      <c r="AB188" s="83"/>
      <c r="AC188" s="83"/>
      <c r="AD188" s="83"/>
      <c r="AE188" s="83"/>
      <c r="AF188" s="98">
        <f t="shared" si="32"/>
        <v>0</v>
      </c>
      <c r="AH188" s="17">
        <f t="shared" si="33"/>
        <v>0</v>
      </c>
      <c r="AI188" s="17">
        <f t="shared" si="34"/>
        <v>9</v>
      </c>
      <c r="AJ188" s="17"/>
      <c r="AK188" s="17"/>
      <c r="AL188" s="17"/>
      <c r="AM188" s="17"/>
      <c r="AN188" s="17"/>
      <c r="AO188" s="17" t="str">
        <f t="shared" si="35"/>
        <v/>
      </c>
    </row>
    <row r="189" spans="1:162" ht="18">
      <c r="A189" s="91" t="str">
        <f>IF('THICKNESS INPUT'!A190="","",'THICKNESS INPUT'!A190)</f>
        <v/>
      </c>
      <c r="B189" s="92" t="str">
        <f>IF('THICKNESS INPUT'!B190="","",'THICKNESS INPUT'!B190)</f>
        <v/>
      </c>
      <c r="C189" s="93" t="str">
        <f>IF($H189="","",IF('INFORMATION INPUT'!$B$3="IN",FIXED('INFORMATION INPUT'!$B$4,2),FIXED('INFORMATION INPUT'!$B$4,0)))</f>
        <v/>
      </c>
      <c r="D189" s="93" t="str">
        <f>IF('THICKNESS INPUT'!C190="","",'THICKNESS INPUT'!C190)</f>
        <v/>
      </c>
      <c r="E189" s="93" t="str">
        <f>IF('THICKNESS INPUT'!D190="","",'THICKNESS INPUT'!D190)</f>
        <v/>
      </c>
      <c r="F189" s="94" t="str">
        <f>IF('THICKNESS INPUT'!E190="","",'THICKNESS INPUT'!E190)</f>
        <v/>
      </c>
      <c r="G189" s="93" t="str">
        <f>IF('THICKNESS INPUT'!F190="","",'THICKNESS INPUT'!F190)</f>
        <v/>
      </c>
      <c r="H189" s="93" t="str">
        <f>IF('THICKNESS INPUT'!G190="","",IF('INFORMATION INPUT'!$B$3="IN",FIXED('THICKNESS INPUT'!G190,2),ROUND('THICKNESS INPUT'!G190*25.4,0)))</f>
        <v/>
      </c>
      <c r="I189" s="93" t="str">
        <f>IF('THICKNESS INPUT'!H190="","",IF('INFORMATION INPUT'!$B$3="IN",FIXED('THICKNESS INPUT'!H190,2),ROUND('THICKNESS INPUT'!H190*25.4,0)))</f>
        <v/>
      </c>
      <c r="J189" s="93" t="str">
        <f>IF('THICKNESS INPUT'!I190="","",IF('INFORMATION INPUT'!$B$3="IN",FIXED('THICKNESS INPUT'!I190,2),ROUND('THICKNESS INPUT'!I190*25.4,0)))</f>
        <v/>
      </c>
      <c r="K189" s="93" t="str">
        <f>IF('THICKNESS INPUT'!J190="","",IF('INFORMATION INPUT'!$B$3="IN",FIXED('THICKNESS INPUT'!J190,2),ROUND('THICKNESS INPUT'!J190*25.4,0)))</f>
        <v/>
      </c>
      <c r="L189" s="93" t="str">
        <f>IF('THICKNESS INPUT'!K190="","",IF('INFORMATION INPUT'!$B$3="IN",FIXED('THICKNESS INPUT'!K190,2),ROUND('THICKNESS INPUT'!K190*25.4,0)))</f>
        <v/>
      </c>
      <c r="M189" s="93" t="str">
        <f>IF('THICKNESS INPUT'!L190="","",IF('INFORMATION INPUT'!$B$3="IN",FIXED('THICKNESS INPUT'!L190,2),ROUND('THICKNESS INPUT'!L190*25.4,0)))</f>
        <v/>
      </c>
      <c r="N189" s="93" t="str">
        <f>IF('THICKNESS INPUT'!M190="","",IF('INFORMATION INPUT'!$B$3="IN",FIXED('THICKNESS INPUT'!M190,2),ROUND('THICKNESS INPUT'!M190*25.4,0)))</f>
        <v/>
      </c>
      <c r="O189" s="93" t="str">
        <f>IF('THICKNESS INPUT'!N190="","",IF('INFORMATION INPUT'!$B$3="IN",FIXED('THICKNESS INPUT'!N190,2),ROUND('THICKNESS INPUT'!N190*25.4,0)))</f>
        <v/>
      </c>
      <c r="P189" s="93" t="str">
        <f>IF('THICKNESS INPUT'!O190="","",IF('INFORMATION INPUT'!$B$3="IN",FIXED('THICKNESS INPUT'!O190,2),ROUND('THICKNESS INPUT'!O190*25.4,0)))</f>
        <v/>
      </c>
      <c r="Q189" s="91" t="str">
        <f>IF(H189="","",IF('INFORMATION INPUT'!$B$3="IN",(FIXED(MROUND(AVERAGE('THICKNESS INPUT'!G190:O190),0.05),2)),MROUND(AVERAGE(H189:P189),1)))</f>
        <v/>
      </c>
      <c r="R189" s="93" t="str">
        <f t="shared" si="27"/>
        <v xml:space="preserve"> </v>
      </c>
      <c r="S189" s="93" t="str">
        <f>IF('THICKNESS INPUT'!P190="","",'THICKNESS INPUT'!P190)</f>
        <v/>
      </c>
      <c r="T189" s="93" t="str">
        <f>IF('THICKNESS INPUT'!Q190="","",IF('INFORMATION INPUT'!$B$3="IN",FIXED(MROUND('THICKNESS INPUT'!Q190,0.05),2),ROUND('THICKNESS INPUT'!Q190*25.4,0)))</f>
        <v/>
      </c>
      <c r="U189" s="93" t="str">
        <f t="shared" si="28"/>
        <v/>
      </c>
      <c r="V189" s="97"/>
      <c r="W189" s="98">
        <f>'INFORMATION INPUT'!$B$4-IF(+'INFORMATION INPUT'!$C$3="METRIC",25.4,1)</f>
        <v>7</v>
      </c>
      <c r="X189" s="98">
        <f t="shared" si="29"/>
        <v>0</v>
      </c>
      <c r="Y189" s="98">
        <f>IF(MAXA($AO189)&gt;'INFORMATION INPUT'!$B$4,IF(($AO189&gt;=(3*'THICKNESS REPORT'!$E$27)+'INFORMATION INPUT'!$B$4),1,0),0)</f>
        <v>0</v>
      </c>
      <c r="Z189" s="98">
        <f t="shared" si="30"/>
        <v>0</v>
      </c>
      <c r="AA189" s="98" t="str">
        <f t="shared" si="31"/>
        <v/>
      </c>
      <c r="AB189" s="83"/>
      <c r="AC189" s="83"/>
      <c r="AD189" s="83"/>
      <c r="AE189" s="83"/>
      <c r="AF189" s="98">
        <f t="shared" si="32"/>
        <v>0</v>
      </c>
      <c r="AH189" s="17">
        <f t="shared" si="33"/>
        <v>0</v>
      </c>
      <c r="AI189" s="17">
        <f t="shared" si="34"/>
        <v>9</v>
      </c>
      <c r="AJ189" s="17"/>
      <c r="AK189" s="17"/>
      <c r="AL189" s="17"/>
      <c r="AM189" s="17"/>
      <c r="AN189" s="17"/>
      <c r="AO189" s="17" t="str">
        <f t="shared" si="35"/>
        <v/>
      </c>
    </row>
    <row r="190" spans="1:162" ht="18">
      <c r="A190" s="91" t="str">
        <f>IF('THICKNESS INPUT'!A191="","",'THICKNESS INPUT'!A191)</f>
        <v/>
      </c>
      <c r="B190" s="92" t="str">
        <f>IF('THICKNESS INPUT'!B191="","",'THICKNESS INPUT'!B191)</f>
        <v/>
      </c>
      <c r="C190" s="93" t="str">
        <f>IF($H190="","",IF('INFORMATION INPUT'!$B$3="IN",FIXED('INFORMATION INPUT'!$B$4,2),FIXED('INFORMATION INPUT'!$B$4,0)))</f>
        <v/>
      </c>
      <c r="D190" s="93" t="str">
        <f>IF('THICKNESS INPUT'!C191="","",'THICKNESS INPUT'!C191)</f>
        <v/>
      </c>
      <c r="E190" s="93" t="str">
        <f>IF('THICKNESS INPUT'!D191="","",'THICKNESS INPUT'!D191)</f>
        <v/>
      </c>
      <c r="F190" s="94" t="str">
        <f>IF('THICKNESS INPUT'!E191="","",'THICKNESS INPUT'!E191)</f>
        <v/>
      </c>
      <c r="G190" s="93" t="str">
        <f>IF('THICKNESS INPUT'!F191="","",'THICKNESS INPUT'!F191)</f>
        <v/>
      </c>
      <c r="H190" s="93" t="str">
        <f>IF('THICKNESS INPUT'!G191="","",IF('INFORMATION INPUT'!$B$3="IN",FIXED('THICKNESS INPUT'!G191,2),ROUND('THICKNESS INPUT'!G191*25.4,0)))</f>
        <v/>
      </c>
      <c r="I190" s="93" t="str">
        <f>IF('THICKNESS INPUT'!H191="","",IF('INFORMATION INPUT'!$B$3="IN",FIXED('THICKNESS INPUT'!H191,2),ROUND('THICKNESS INPUT'!H191*25.4,0)))</f>
        <v/>
      </c>
      <c r="J190" s="93" t="str">
        <f>IF('THICKNESS INPUT'!I191="","",IF('INFORMATION INPUT'!$B$3="IN",FIXED('THICKNESS INPUT'!I191,2),ROUND('THICKNESS INPUT'!I191*25.4,0)))</f>
        <v/>
      </c>
      <c r="K190" s="93" t="str">
        <f>IF('THICKNESS INPUT'!J191="","",IF('INFORMATION INPUT'!$B$3="IN",FIXED('THICKNESS INPUT'!J191,2),ROUND('THICKNESS INPUT'!J191*25.4,0)))</f>
        <v/>
      </c>
      <c r="L190" s="93" t="str">
        <f>IF('THICKNESS INPUT'!K191="","",IF('INFORMATION INPUT'!$B$3="IN",FIXED('THICKNESS INPUT'!K191,2),ROUND('THICKNESS INPUT'!K191*25.4,0)))</f>
        <v/>
      </c>
      <c r="M190" s="93" t="str">
        <f>IF('THICKNESS INPUT'!L191="","",IF('INFORMATION INPUT'!$B$3="IN",FIXED('THICKNESS INPUT'!L191,2),ROUND('THICKNESS INPUT'!L191*25.4,0)))</f>
        <v/>
      </c>
      <c r="N190" s="93" t="str">
        <f>IF('THICKNESS INPUT'!M191="","",IF('INFORMATION INPUT'!$B$3="IN",FIXED('THICKNESS INPUT'!M191,2),ROUND('THICKNESS INPUT'!M191*25.4,0)))</f>
        <v/>
      </c>
      <c r="O190" s="93" t="str">
        <f>IF('THICKNESS INPUT'!N191="","",IF('INFORMATION INPUT'!$B$3="IN",FIXED('THICKNESS INPUT'!N191,2),ROUND('THICKNESS INPUT'!N191*25.4,0)))</f>
        <v/>
      </c>
      <c r="P190" s="93" t="str">
        <f>IF('THICKNESS INPUT'!O191="","",IF('INFORMATION INPUT'!$B$3="IN",FIXED('THICKNESS INPUT'!O191,2),ROUND('THICKNESS INPUT'!O191*25.4,0)))</f>
        <v/>
      </c>
      <c r="Q190" s="91" t="str">
        <f>IF(H190="","",IF('INFORMATION INPUT'!$B$3="IN",(FIXED(MROUND(AVERAGE('THICKNESS INPUT'!G191:O191),0.05),2)),MROUND(AVERAGE(H190:P190),1)))</f>
        <v/>
      </c>
      <c r="R190" s="93" t="str">
        <f t="shared" si="27"/>
        <v xml:space="preserve"> </v>
      </c>
      <c r="S190" s="93" t="str">
        <f>IF('THICKNESS INPUT'!P191="","",'THICKNESS INPUT'!P191)</f>
        <v/>
      </c>
      <c r="T190" s="93" t="str">
        <f>IF('THICKNESS INPUT'!Q191="","",IF('INFORMATION INPUT'!$B$3="IN",FIXED(MROUND('THICKNESS INPUT'!Q191,0.05),2),ROUND('THICKNESS INPUT'!Q191*25.4,0)))</f>
        <v/>
      </c>
      <c r="U190" s="93" t="str">
        <f t="shared" si="28"/>
        <v/>
      </c>
      <c r="V190" s="97"/>
      <c r="W190" s="98">
        <f>'INFORMATION INPUT'!$B$4-IF(+'INFORMATION INPUT'!$C$3="METRIC",25.4,1)</f>
        <v>7</v>
      </c>
      <c r="X190" s="98">
        <f t="shared" si="29"/>
        <v>0</v>
      </c>
      <c r="Y190" s="98">
        <f>IF(MAXA($AO190)&gt;'INFORMATION INPUT'!$B$4,IF(($AO190&gt;=(3*'THICKNESS REPORT'!$E$27)+'INFORMATION INPUT'!$B$4),1,0),0)</f>
        <v>0</v>
      </c>
      <c r="Z190" s="98">
        <f t="shared" si="30"/>
        <v>0</v>
      </c>
      <c r="AA190" s="98" t="str">
        <f t="shared" si="31"/>
        <v/>
      </c>
      <c r="AB190" s="83"/>
      <c r="AC190" s="83"/>
      <c r="AD190" s="83"/>
      <c r="AE190" s="83"/>
      <c r="AF190" s="98">
        <f t="shared" si="32"/>
        <v>0</v>
      </c>
      <c r="AH190" s="17">
        <f t="shared" si="33"/>
        <v>0</v>
      </c>
      <c r="AI190" s="17">
        <f t="shared" si="34"/>
        <v>9</v>
      </c>
      <c r="AJ190" s="17"/>
      <c r="AK190" s="17"/>
      <c r="AL190" s="17"/>
      <c r="AM190" s="17"/>
      <c r="AN190" s="17"/>
      <c r="AO190" s="17" t="str">
        <f t="shared" si="35"/>
        <v/>
      </c>
    </row>
    <row r="191" spans="1:162" ht="18">
      <c r="A191" s="91" t="str">
        <f>IF('THICKNESS INPUT'!A192="","",'THICKNESS INPUT'!A192)</f>
        <v/>
      </c>
      <c r="B191" s="92" t="str">
        <f>IF('THICKNESS INPUT'!B192="","",'THICKNESS INPUT'!B192)</f>
        <v/>
      </c>
      <c r="C191" s="93" t="str">
        <f>IF($H191="","",IF('INFORMATION INPUT'!$B$3="IN",FIXED('INFORMATION INPUT'!$B$4,2),FIXED('INFORMATION INPUT'!$B$4,0)))</f>
        <v/>
      </c>
      <c r="D191" s="93" t="str">
        <f>IF('THICKNESS INPUT'!C192="","",'THICKNESS INPUT'!C192)</f>
        <v/>
      </c>
      <c r="E191" s="93" t="str">
        <f>IF('THICKNESS INPUT'!D192="","",'THICKNESS INPUT'!D192)</f>
        <v/>
      </c>
      <c r="F191" s="94" t="str">
        <f>IF('THICKNESS INPUT'!E192="","",'THICKNESS INPUT'!E192)</f>
        <v/>
      </c>
      <c r="G191" s="93" t="str">
        <f>IF('THICKNESS INPUT'!F192="","",'THICKNESS INPUT'!F192)</f>
        <v/>
      </c>
      <c r="H191" s="93" t="str">
        <f>IF('THICKNESS INPUT'!G192="","",IF('INFORMATION INPUT'!$B$3="IN",FIXED('THICKNESS INPUT'!G192,2),ROUND('THICKNESS INPUT'!G192*25.4,0)))</f>
        <v/>
      </c>
      <c r="I191" s="93" t="str">
        <f>IF('THICKNESS INPUT'!H192="","",IF('INFORMATION INPUT'!$B$3="IN",FIXED('THICKNESS INPUT'!H192,2),ROUND('THICKNESS INPUT'!H192*25.4,0)))</f>
        <v/>
      </c>
      <c r="J191" s="93" t="str">
        <f>IF('THICKNESS INPUT'!I192="","",IF('INFORMATION INPUT'!$B$3="IN",FIXED('THICKNESS INPUT'!I192,2),ROUND('THICKNESS INPUT'!I192*25.4,0)))</f>
        <v/>
      </c>
      <c r="K191" s="93" t="str">
        <f>IF('THICKNESS INPUT'!J192="","",IF('INFORMATION INPUT'!$B$3="IN",FIXED('THICKNESS INPUT'!J192,2),ROUND('THICKNESS INPUT'!J192*25.4,0)))</f>
        <v/>
      </c>
      <c r="L191" s="93" t="str">
        <f>IF('THICKNESS INPUT'!K192="","",IF('INFORMATION INPUT'!$B$3="IN",FIXED('THICKNESS INPUT'!K192,2),ROUND('THICKNESS INPUT'!K192*25.4,0)))</f>
        <v/>
      </c>
      <c r="M191" s="93" t="str">
        <f>IF('THICKNESS INPUT'!L192="","",IF('INFORMATION INPUT'!$B$3="IN",FIXED('THICKNESS INPUT'!L192,2),ROUND('THICKNESS INPUT'!L192*25.4,0)))</f>
        <v/>
      </c>
      <c r="N191" s="93" t="str">
        <f>IF('THICKNESS INPUT'!M192="","",IF('INFORMATION INPUT'!$B$3="IN",FIXED('THICKNESS INPUT'!M192,2),ROUND('THICKNESS INPUT'!M192*25.4,0)))</f>
        <v/>
      </c>
      <c r="O191" s="93" t="str">
        <f>IF('THICKNESS INPUT'!N192="","",IF('INFORMATION INPUT'!$B$3="IN",FIXED('THICKNESS INPUT'!N192,2),ROUND('THICKNESS INPUT'!N192*25.4,0)))</f>
        <v/>
      </c>
      <c r="P191" s="93" t="str">
        <f>IF('THICKNESS INPUT'!O192="","",IF('INFORMATION INPUT'!$B$3="IN",FIXED('THICKNESS INPUT'!O192,2),ROUND('THICKNESS INPUT'!O192*25.4,0)))</f>
        <v/>
      </c>
      <c r="Q191" s="91" t="str">
        <f>IF(H191="","",IF('INFORMATION INPUT'!$B$3="IN",(FIXED(MROUND(AVERAGE('THICKNESS INPUT'!G192:O192),0.05),2)),MROUND(AVERAGE(H191:P191),1)))</f>
        <v/>
      </c>
      <c r="R191" s="93" t="str">
        <f t="shared" si="27"/>
        <v xml:space="preserve"> </v>
      </c>
      <c r="S191" s="93" t="str">
        <f>IF('THICKNESS INPUT'!P192="","",'THICKNESS INPUT'!P192)</f>
        <v/>
      </c>
      <c r="T191" s="93" t="str">
        <f>IF('THICKNESS INPUT'!Q192="","",IF('INFORMATION INPUT'!$B$3="IN",FIXED(MROUND('THICKNESS INPUT'!Q192,0.05),2),ROUND('THICKNESS INPUT'!Q192*25.4,0)))</f>
        <v/>
      </c>
      <c r="U191" s="93" t="str">
        <f t="shared" si="28"/>
        <v/>
      </c>
      <c r="V191" s="97"/>
      <c r="W191" s="98">
        <f>'INFORMATION INPUT'!$B$4-IF(+'INFORMATION INPUT'!$C$3="METRIC",25.4,1)</f>
        <v>7</v>
      </c>
      <c r="X191" s="98">
        <f t="shared" si="29"/>
        <v>0</v>
      </c>
      <c r="Y191" s="98">
        <f>IF(MAXA($AO191)&gt;'INFORMATION INPUT'!$B$4,IF(($AO191&gt;=(3*'THICKNESS REPORT'!$E$27)+'INFORMATION INPUT'!$B$4),1,0),0)</f>
        <v>0</v>
      </c>
      <c r="Z191" s="98">
        <f t="shared" si="30"/>
        <v>0</v>
      </c>
      <c r="AA191" s="98" t="str">
        <f t="shared" si="31"/>
        <v/>
      </c>
      <c r="AB191" s="83"/>
      <c r="AC191" s="83"/>
      <c r="AD191" s="83"/>
      <c r="AE191" s="83"/>
      <c r="AF191" s="98">
        <f t="shared" si="32"/>
        <v>0</v>
      </c>
      <c r="AH191" s="17">
        <f t="shared" si="33"/>
        <v>0</v>
      </c>
      <c r="AI191" s="17">
        <f t="shared" si="34"/>
        <v>9</v>
      </c>
      <c r="AJ191" s="17"/>
      <c r="AK191" s="17"/>
      <c r="AL191" s="17"/>
      <c r="AM191" s="17"/>
      <c r="AN191" s="17"/>
      <c r="AO191" s="17" t="str">
        <f t="shared" si="35"/>
        <v/>
      </c>
    </row>
    <row r="192" spans="1:162" ht="18">
      <c r="A192" s="91" t="str">
        <f>IF('THICKNESS INPUT'!A193="","",'THICKNESS INPUT'!A193)</f>
        <v/>
      </c>
      <c r="B192" s="92" t="str">
        <f>IF('THICKNESS INPUT'!B193="","",'THICKNESS INPUT'!B193)</f>
        <v/>
      </c>
      <c r="C192" s="93" t="str">
        <f>IF($H192="","",IF('INFORMATION INPUT'!$B$3="IN",FIXED('INFORMATION INPUT'!$B$4,2),FIXED('INFORMATION INPUT'!$B$4,0)))</f>
        <v/>
      </c>
      <c r="D192" s="93" t="str">
        <f>IF('THICKNESS INPUT'!C193="","",'THICKNESS INPUT'!C193)</f>
        <v/>
      </c>
      <c r="E192" s="93" t="str">
        <f>IF('THICKNESS INPUT'!D193="","",'THICKNESS INPUT'!D193)</f>
        <v/>
      </c>
      <c r="F192" s="94" t="str">
        <f>IF('THICKNESS INPUT'!E193="","",'THICKNESS INPUT'!E193)</f>
        <v/>
      </c>
      <c r="G192" s="93" t="str">
        <f>IF('THICKNESS INPUT'!F193="","",'THICKNESS INPUT'!F193)</f>
        <v/>
      </c>
      <c r="H192" s="93" t="str">
        <f>IF('THICKNESS INPUT'!G193="","",IF('INFORMATION INPUT'!$B$3="IN",FIXED('THICKNESS INPUT'!G193,2),ROUND('THICKNESS INPUT'!G193*25.4,0)))</f>
        <v/>
      </c>
      <c r="I192" s="93" t="str">
        <f>IF('THICKNESS INPUT'!H193="","",IF('INFORMATION INPUT'!$B$3="IN",FIXED('THICKNESS INPUT'!H193,2),ROUND('THICKNESS INPUT'!H193*25.4,0)))</f>
        <v/>
      </c>
      <c r="J192" s="93" t="str">
        <f>IF('THICKNESS INPUT'!I193="","",IF('INFORMATION INPUT'!$B$3="IN",FIXED('THICKNESS INPUT'!I193,2),ROUND('THICKNESS INPUT'!I193*25.4,0)))</f>
        <v/>
      </c>
      <c r="K192" s="93" t="str">
        <f>IF('THICKNESS INPUT'!J193="","",IF('INFORMATION INPUT'!$B$3="IN",FIXED('THICKNESS INPUT'!J193,2),ROUND('THICKNESS INPUT'!J193*25.4,0)))</f>
        <v/>
      </c>
      <c r="L192" s="93" t="str">
        <f>IF('THICKNESS INPUT'!K193="","",IF('INFORMATION INPUT'!$B$3="IN",FIXED('THICKNESS INPUT'!K193,2),ROUND('THICKNESS INPUT'!K193*25.4,0)))</f>
        <v/>
      </c>
      <c r="M192" s="93" t="str">
        <f>IF('THICKNESS INPUT'!L193="","",IF('INFORMATION INPUT'!$B$3="IN",FIXED('THICKNESS INPUT'!L193,2),ROUND('THICKNESS INPUT'!L193*25.4,0)))</f>
        <v/>
      </c>
      <c r="N192" s="93" t="str">
        <f>IF('THICKNESS INPUT'!M193="","",IF('INFORMATION INPUT'!$B$3="IN",FIXED('THICKNESS INPUT'!M193,2),ROUND('THICKNESS INPUT'!M193*25.4,0)))</f>
        <v/>
      </c>
      <c r="O192" s="93" t="str">
        <f>IF('THICKNESS INPUT'!N193="","",IF('INFORMATION INPUT'!$B$3="IN",FIXED('THICKNESS INPUT'!N193,2),ROUND('THICKNESS INPUT'!N193*25.4,0)))</f>
        <v/>
      </c>
      <c r="P192" s="93" t="str">
        <f>IF('THICKNESS INPUT'!O193="","",IF('INFORMATION INPUT'!$B$3="IN",FIXED('THICKNESS INPUT'!O193,2),ROUND('THICKNESS INPUT'!O193*25.4,0)))</f>
        <v/>
      </c>
      <c r="Q192" s="91" t="str">
        <f>IF(H192="","",IF('INFORMATION INPUT'!$B$3="IN",(FIXED(MROUND(AVERAGE('THICKNESS INPUT'!G193:O193),0.05),2)),MROUND(AVERAGE(H192:P192),1)))</f>
        <v/>
      </c>
      <c r="R192" s="93" t="str">
        <f t="shared" si="27"/>
        <v xml:space="preserve"> </v>
      </c>
      <c r="S192" s="93" t="str">
        <f>IF('THICKNESS INPUT'!P193="","",'THICKNESS INPUT'!P193)</f>
        <v/>
      </c>
      <c r="T192" s="93" t="str">
        <f>IF('THICKNESS INPUT'!Q193="","",IF('INFORMATION INPUT'!$B$3="IN",FIXED(MROUND('THICKNESS INPUT'!Q193,0.05),2),ROUND('THICKNESS INPUT'!Q193*25.4,0)))</f>
        <v/>
      </c>
      <c r="U192" s="93" t="str">
        <f t="shared" si="28"/>
        <v/>
      </c>
      <c r="V192" s="97"/>
      <c r="W192" s="98">
        <f>'INFORMATION INPUT'!$B$4-IF(+'INFORMATION INPUT'!$C$3="METRIC",25.4,1)</f>
        <v>7</v>
      </c>
      <c r="X192" s="98">
        <f t="shared" si="29"/>
        <v>0</v>
      </c>
      <c r="Y192" s="98">
        <f>IF(MAXA($AO192)&gt;'INFORMATION INPUT'!$B$4,IF(($AO192&gt;=(3*'THICKNESS REPORT'!$E$27)+'INFORMATION INPUT'!$B$4),1,0),0)</f>
        <v>0</v>
      </c>
      <c r="Z192" s="98">
        <f t="shared" si="30"/>
        <v>0</v>
      </c>
      <c r="AA192" s="98" t="str">
        <f t="shared" si="31"/>
        <v/>
      </c>
      <c r="AB192" s="83"/>
      <c r="AC192" s="83"/>
      <c r="AD192" s="83"/>
      <c r="AE192" s="83"/>
      <c r="AF192" s="98">
        <f t="shared" si="32"/>
        <v>0</v>
      </c>
      <c r="AH192" s="17">
        <f t="shared" si="33"/>
        <v>0</v>
      </c>
      <c r="AI192" s="17">
        <f t="shared" si="34"/>
        <v>9</v>
      </c>
      <c r="AJ192" s="17"/>
      <c r="AK192" s="17"/>
      <c r="AL192" s="17"/>
      <c r="AM192" s="17"/>
      <c r="AN192" s="17"/>
      <c r="AO192" s="17" t="str">
        <f t="shared" si="35"/>
        <v/>
      </c>
    </row>
    <row r="193" spans="1:41" ht="18">
      <c r="A193" s="91" t="str">
        <f>IF('THICKNESS INPUT'!A194="","",'THICKNESS INPUT'!A194)</f>
        <v/>
      </c>
      <c r="B193" s="92" t="str">
        <f>IF('THICKNESS INPUT'!B194="","",'THICKNESS INPUT'!B194)</f>
        <v/>
      </c>
      <c r="C193" s="93" t="str">
        <f>IF($H193="","",IF('INFORMATION INPUT'!$B$3="IN",FIXED('INFORMATION INPUT'!$B$4,2),FIXED('INFORMATION INPUT'!$B$4,0)))</f>
        <v/>
      </c>
      <c r="D193" s="93" t="str">
        <f>IF('THICKNESS INPUT'!C194="","",'THICKNESS INPUT'!C194)</f>
        <v/>
      </c>
      <c r="E193" s="93" t="str">
        <f>IF('THICKNESS INPUT'!D194="","",'THICKNESS INPUT'!D194)</f>
        <v/>
      </c>
      <c r="F193" s="94" t="str">
        <f>IF('THICKNESS INPUT'!E194="","",'THICKNESS INPUT'!E194)</f>
        <v/>
      </c>
      <c r="G193" s="93" t="str">
        <f>IF('THICKNESS INPUT'!F194="","",'THICKNESS INPUT'!F194)</f>
        <v/>
      </c>
      <c r="H193" s="93" t="str">
        <f>IF('THICKNESS INPUT'!G194="","",IF('INFORMATION INPUT'!$B$3="IN",FIXED('THICKNESS INPUT'!G194,2),ROUND('THICKNESS INPUT'!G194*25.4,0)))</f>
        <v/>
      </c>
      <c r="I193" s="93" t="str">
        <f>IF('THICKNESS INPUT'!H194="","",IF('INFORMATION INPUT'!$B$3="IN",FIXED('THICKNESS INPUT'!H194,2),ROUND('THICKNESS INPUT'!H194*25.4,0)))</f>
        <v/>
      </c>
      <c r="J193" s="93" t="str">
        <f>IF('THICKNESS INPUT'!I194="","",IF('INFORMATION INPUT'!$B$3="IN",FIXED('THICKNESS INPUT'!I194,2),ROUND('THICKNESS INPUT'!I194*25.4,0)))</f>
        <v/>
      </c>
      <c r="K193" s="93" t="str">
        <f>IF('THICKNESS INPUT'!J194="","",IF('INFORMATION INPUT'!$B$3="IN",FIXED('THICKNESS INPUT'!J194,2),ROUND('THICKNESS INPUT'!J194*25.4,0)))</f>
        <v/>
      </c>
      <c r="L193" s="93" t="str">
        <f>IF('THICKNESS INPUT'!K194="","",IF('INFORMATION INPUT'!$B$3="IN",FIXED('THICKNESS INPUT'!K194,2),ROUND('THICKNESS INPUT'!K194*25.4,0)))</f>
        <v/>
      </c>
      <c r="M193" s="93" t="str">
        <f>IF('THICKNESS INPUT'!L194="","",IF('INFORMATION INPUT'!$B$3="IN",FIXED('THICKNESS INPUT'!L194,2),ROUND('THICKNESS INPUT'!L194*25.4,0)))</f>
        <v/>
      </c>
      <c r="N193" s="93" t="str">
        <f>IF('THICKNESS INPUT'!M194="","",IF('INFORMATION INPUT'!$B$3="IN",FIXED('THICKNESS INPUT'!M194,2),ROUND('THICKNESS INPUT'!M194*25.4,0)))</f>
        <v/>
      </c>
      <c r="O193" s="93" t="str">
        <f>IF('THICKNESS INPUT'!N194="","",IF('INFORMATION INPUT'!$B$3="IN",FIXED('THICKNESS INPUT'!N194,2),ROUND('THICKNESS INPUT'!N194*25.4,0)))</f>
        <v/>
      </c>
      <c r="P193" s="93" t="str">
        <f>IF('THICKNESS INPUT'!O194="","",IF('INFORMATION INPUT'!$B$3="IN",FIXED('THICKNESS INPUT'!O194,2),ROUND('THICKNESS INPUT'!O194*25.4,0)))</f>
        <v/>
      </c>
      <c r="Q193" s="91" t="str">
        <f>IF(H193="","",IF('INFORMATION INPUT'!$B$3="IN",(FIXED(MROUND(AVERAGE('THICKNESS INPUT'!G194:O194),0.05),2)),MROUND(AVERAGE(H193:P193),1)))</f>
        <v/>
      </c>
      <c r="R193" s="93" t="str">
        <f t="shared" si="27"/>
        <v xml:space="preserve"> </v>
      </c>
      <c r="S193" s="93" t="str">
        <f>IF('THICKNESS INPUT'!P194="","",'THICKNESS INPUT'!P194)</f>
        <v/>
      </c>
      <c r="T193" s="93" t="str">
        <f>IF('THICKNESS INPUT'!Q194="","",IF('INFORMATION INPUT'!$B$3="IN",FIXED(MROUND('THICKNESS INPUT'!Q194,0.05),2),ROUND('THICKNESS INPUT'!Q194*25.4,0)))</f>
        <v/>
      </c>
      <c r="U193" s="93" t="str">
        <f t="shared" si="28"/>
        <v/>
      </c>
      <c r="V193" s="97"/>
      <c r="W193" s="98">
        <f>'INFORMATION INPUT'!$B$4-IF(+'INFORMATION INPUT'!$C$3="METRIC",25.4,1)</f>
        <v>7</v>
      </c>
      <c r="X193" s="98">
        <f t="shared" si="29"/>
        <v>0</v>
      </c>
      <c r="Y193" s="98">
        <f>IF(MAXA($AO193)&gt;'INFORMATION INPUT'!$B$4,IF(($AO193&gt;=(3*'THICKNESS REPORT'!$E$27)+'INFORMATION INPUT'!$B$4),1,0),0)</f>
        <v>0</v>
      </c>
      <c r="Z193" s="98">
        <f t="shared" si="30"/>
        <v>0</v>
      </c>
      <c r="AA193" s="98" t="str">
        <f t="shared" si="31"/>
        <v/>
      </c>
      <c r="AB193" s="83"/>
      <c r="AC193" s="83"/>
      <c r="AD193" s="83"/>
      <c r="AE193" s="83"/>
      <c r="AF193" s="98">
        <f t="shared" si="32"/>
        <v>0</v>
      </c>
      <c r="AH193" s="17">
        <f t="shared" si="33"/>
        <v>0</v>
      </c>
      <c r="AI193" s="17">
        <f t="shared" si="34"/>
        <v>9</v>
      </c>
      <c r="AJ193" s="17"/>
      <c r="AK193" s="17"/>
      <c r="AL193" s="17"/>
      <c r="AM193" s="17"/>
      <c r="AN193" s="17"/>
      <c r="AO193" s="17" t="str">
        <f t="shared" si="35"/>
        <v/>
      </c>
    </row>
    <row r="194" spans="1:41" ht="18">
      <c r="A194" s="91" t="str">
        <f>IF('THICKNESS INPUT'!A195="","",'THICKNESS INPUT'!A195)</f>
        <v/>
      </c>
      <c r="B194" s="92" t="str">
        <f>IF('THICKNESS INPUT'!B195="","",'THICKNESS INPUT'!B195)</f>
        <v/>
      </c>
      <c r="C194" s="93" t="str">
        <f>IF($H194="","",IF('INFORMATION INPUT'!$B$3="IN",FIXED('INFORMATION INPUT'!$B$4,2),FIXED('INFORMATION INPUT'!$B$4,0)))</f>
        <v/>
      </c>
      <c r="D194" s="93" t="str">
        <f>IF('THICKNESS INPUT'!C195="","",'THICKNESS INPUT'!C195)</f>
        <v/>
      </c>
      <c r="E194" s="93" t="str">
        <f>IF('THICKNESS INPUT'!D195="","",'THICKNESS INPUT'!D195)</f>
        <v/>
      </c>
      <c r="F194" s="94" t="str">
        <f>IF('THICKNESS INPUT'!E195="","",'THICKNESS INPUT'!E195)</f>
        <v/>
      </c>
      <c r="G194" s="93" t="str">
        <f>IF('THICKNESS INPUT'!F195="","",'THICKNESS INPUT'!F195)</f>
        <v/>
      </c>
      <c r="H194" s="93" t="str">
        <f>IF('THICKNESS INPUT'!G195="","",IF('INFORMATION INPUT'!$B$3="IN",FIXED('THICKNESS INPUT'!G195,2),ROUND('THICKNESS INPUT'!G195*25.4,0)))</f>
        <v/>
      </c>
      <c r="I194" s="93" t="str">
        <f>IF('THICKNESS INPUT'!H195="","",IF('INFORMATION INPUT'!$B$3="IN",FIXED('THICKNESS INPUT'!H195,2),ROUND('THICKNESS INPUT'!H195*25.4,0)))</f>
        <v/>
      </c>
      <c r="J194" s="93" t="str">
        <f>IF('THICKNESS INPUT'!I195="","",IF('INFORMATION INPUT'!$B$3="IN",FIXED('THICKNESS INPUT'!I195,2),ROUND('THICKNESS INPUT'!I195*25.4,0)))</f>
        <v/>
      </c>
      <c r="K194" s="93" t="str">
        <f>IF('THICKNESS INPUT'!J195="","",IF('INFORMATION INPUT'!$B$3="IN",FIXED('THICKNESS INPUT'!J195,2),ROUND('THICKNESS INPUT'!J195*25.4,0)))</f>
        <v/>
      </c>
      <c r="L194" s="93" t="str">
        <f>IF('THICKNESS INPUT'!K195="","",IF('INFORMATION INPUT'!$B$3="IN",FIXED('THICKNESS INPUT'!K195,2),ROUND('THICKNESS INPUT'!K195*25.4,0)))</f>
        <v/>
      </c>
      <c r="M194" s="93" t="str">
        <f>IF('THICKNESS INPUT'!L195="","",IF('INFORMATION INPUT'!$B$3="IN",FIXED('THICKNESS INPUT'!L195,2),ROUND('THICKNESS INPUT'!L195*25.4,0)))</f>
        <v/>
      </c>
      <c r="N194" s="93" t="str">
        <f>IF('THICKNESS INPUT'!M195="","",IF('INFORMATION INPUT'!$B$3="IN",FIXED('THICKNESS INPUT'!M195,2),ROUND('THICKNESS INPUT'!M195*25.4,0)))</f>
        <v/>
      </c>
      <c r="O194" s="93" t="str">
        <f>IF('THICKNESS INPUT'!N195="","",IF('INFORMATION INPUT'!$B$3="IN",FIXED('THICKNESS INPUT'!N195,2),ROUND('THICKNESS INPUT'!N195*25.4,0)))</f>
        <v/>
      </c>
      <c r="P194" s="93" t="str">
        <f>IF('THICKNESS INPUT'!O195="","",IF('INFORMATION INPUT'!$B$3="IN",FIXED('THICKNESS INPUT'!O195,2),ROUND('THICKNESS INPUT'!O195*25.4,0)))</f>
        <v/>
      </c>
      <c r="Q194" s="91" t="str">
        <f>IF(H194="","",IF('INFORMATION INPUT'!$B$3="IN",(FIXED(MROUND(AVERAGE('THICKNESS INPUT'!G195:O195),0.05),2)),MROUND(AVERAGE(H194:P194),1)))</f>
        <v/>
      </c>
      <c r="R194" s="93" t="str">
        <f t="shared" si="27"/>
        <v xml:space="preserve"> </v>
      </c>
      <c r="S194" s="93" t="str">
        <f>IF('THICKNESS INPUT'!P195="","",'THICKNESS INPUT'!P195)</f>
        <v/>
      </c>
      <c r="T194" s="93" t="str">
        <f>IF('THICKNESS INPUT'!Q195="","",IF('INFORMATION INPUT'!$B$3="IN",FIXED(MROUND('THICKNESS INPUT'!Q195,0.05),2),ROUND('THICKNESS INPUT'!Q195*25.4,0)))</f>
        <v/>
      </c>
      <c r="U194" s="93" t="str">
        <f t="shared" si="28"/>
        <v/>
      </c>
      <c r="V194" s="97"/>
      <c r="W194" s="98">
        <f>'INFORMATION INPUT'!$B$4-IF(+'INFORMATION INPUT'!$C$3="METRIC",25.4,1)</f>
        <v>7</v>
      </c>
      <c r="X194" s="98">
        <f t="shared" si="29"/>
        <v>0</v>
      </c>
      <c r="Y194" s="98">
        <f>IF(MAXA($AO194)&gt;'INFORMATION INPUT'!$B$4,IF(($AO194&gt;=(3*'THICKNESS REPORT'!$E$27)+'INFORMATION INPUT'!$B$4),1,0),0)</f>
        <v>0</v>
      </c>
      <c r="Z194" s="98">
        <f t="shared" si="30"/>
        <v>0</v>
      </c>
      <c r="AA194" s="98" t="str">
        <f t="shared" si="31"/>
        <v/>
      </c>
      <c r="AB194" s="83"/>
      <c r="AC194" s="83"/>
      <c r="AD194" s="83"/>
      <c r="AE194" s="83"/>
      <c r="AF194" s="98">
        <f t="shared" si="32"/>
        <v>0</v>
      </c>
      <c r="AH194" s="17">
        <f t="shared" si="33"/>
        <v>0</v>
      </c>
      <c r="AI194" s="17">
        <f t="shared" si="34"/>
        <v>9</v>
      </c>
      <c r="AJ194" s="17"/>
      <c r="AK194" s="17"/>
      <c r="AL194" s="17"/>
      <c r="AM194" s="17"/>
      <c r="AN194" s="17"/>
      <c r="AO194" s="17" t="str">
        <f t="shared" si="35"/>
        <v/>
      </c>
    </row>
    <row r="195" spans="1:41" ht="18">
      <c r="A195" s="91" t="str">
        <f>IF('THICKNESS INPUT'!A196="","",'THICKNESS INPUT'!A196)</f>
        <v/>
      </c>
      <c r="B195" s="92" t="str">
        <f>IF('THICKNESS INPUT'!B196="","",'THICKNESS INPUT'!B196)</f>
        <v/>
      </c>
      <c r="C195" s="93" t="str">
        <f>IF($H195="","",IF('INFORMATION INPUT'!$B$3="IN",FIXED('INFORMATION INPUT'!$B$4,2),FIXED('INFORMATION INPUT'!$B$4,0)))</f>
        <v/>
      </c>
      <c r="D195" s="93" t="str">
        <f>IF('THICKNESS INPUT'!C196="","",'THICKNESS INPUT'!C196)</f>
        <v/>
      </c>
      <c r="E195" s="93" t="str">
        <f>IF('THICKNESS INPUT'!D196="","",'THICKNESS INPUT'!D196)</f>
        <v/>
      </c>
      <c r="F195" s="94" t="str">
        <f>IF('THICKNESS INPUT'!E196="","",'THICKNESS INPUT'!E196)</f>
        <v/>
      </c>
      <c r="G195" s="93" t="str">
        <f>IF('THICKNESS INPUT'!F196="","",'THICKNESS INPUT'!F196)</f>
        <v/>
      </c>
      <c r="H195" s="93" t="str">
        <f>IF('THICKNESS INPUT'!G196="","",IF('INFORMATION INPUT'!$B$3="IN",FIXED('THICKNESS INPUT'!G196,2),ROUND('THICKNESS INPUT'!G196*25.4,0)))</f>
        <v/>
      </c>
      <c r="I195" s="93" t="str">
        <f>IF('THICKNESS INPUT'!H196="","",IF('INFORMATION INPUT'!$B$3="IN",FIXED('THICKNESS INPUT'!H196,2),ROUND('THICKNESS INPUT'!H196*25.4,0)))</f>
        <v/>
      </c>
      <c r="J195" s="93" t="str">
        <f>IF('THICKNESS INPUT'!I196="","",IF('INFORMATION INPUT'!$B$3="IN",FIXED('THICKNESS INPUT'!I196,2),ROUND('THICKNESS INPUT'!I196*25.4,0)))</f>
        <v/>
      </c>
      <c r="K195" s="93" t="str">
        <f>IF('THICKNESS INPUT'!J196="","",IF('INFORMATION INPUT'!$B$3="IN",FIXED('THICKNESS INPUT'!J196,2),ROUND('THICKNESS INPUT'!J196*25.4,0)))</f>
        <v/>
      </c>
      <c r="L195" s="93" t="str">
        <f>IF('THICKNESS INPUT'!K196="","",IF('INFORMATION INPUT'!$B$3="IN",FIXED('THICKNESS INPUT'!K196,2),ROUND('THICKNESS INPUT'!K196*25.4,0)))</f>
        <v/>
      </c>
      <c r="M195" s="93" t="str">
        <f>IF('THICKNESS INPUT'!L196="","",IF('INFORMATION INPUT'!$B$3="IN",FIXED('THICKNESS INPUT'!L196,2),ROUND('THICKNESS INPUT'!L196*25.4,0)))</f>
        <v/>
      </c>
      <c r="N195" s="93" t="str">
        <f>IF('THICKNESS INPUT'!M196="","",IF('INFORMATION INPUT'!$B$3="IN",FIXED('THICKNESS INPUT'!M196,2),ROUND('THICKNESS INPUT'!M196*25.4,0)))</f>
        <v/>
      </c>
      <c r="O195" s="93" t="str">
        <f>IF('THICKNESS INPUT'!N196="","",IF('INFORMATION INPUT'!$B$3="IN",FIXED('THICKNESS INPUT'!N196,2),ROUND('THICKNESS INPUT'!N196*25.4,0)))</f>
        <v/>
      </c>
      <c r="P195" s="93" t="str">
        <f>IF('THICKNESS INPUT'!O196="","",IF('INFORMATION INPUT'!$B$3="IN",FIXED('THICKNESS INPUT'!O196,2),ROUND('THICKNESS INPUT'!O196*25.4,0)))</f>
        <v/>
      </c>
      <c r="Q195" s="91" t="str">
        <f>IF(H195="","",IF('INFORMATION INPUT'!$B$3="IN",(FIXED(MROUND(AVERAGE('THICKNESS INPUT'!G196:O196),0.05),2)),MROUND(AVERAGE(H195:P195),1)))</f>
        <v/>
      </c>
      <c r="R195" s="93" t="str">
        <f t="shared" si="27"/>
        <v xml:space="preserve"> </v>
      </c>
      <c r="S195" s="93" t="str">
        <f>IF('THICKNESS INPUT'!P196="","",'THICKNESS INPUT'!P196)</f>
        <v/>
      </c>
      <c r="T195" s="93" t="str">
        <f>IF('THICKNESS INPUT'!Q196="","",IF('INFORMATION INPUT'!$B$3="IN",FIXED(MROUND('THICKNESS INPUT'!Q196,0.05),2),ROUND('THICKNESS INPUT'!Q196*25.4,0)))</f>
        <v/>
      </c>
      <c r="U195" s="93" t="str">
        <f t="shared" si="28"/>
        <v/>
      </c>
      <c r="V195" s="97"/>
      <c r="W195" s="98">
        <f>'INFORMATION INPUT'!$B$4-IF(+'INFORMATION INPUT'!$C$3="METRIC",25.4,1)</f>
        <v>7</v>
      </c>
      <c r="X195" s="98">
        <f t="shared" si="29"/>
        <v>0</v>
      </c>
      <c r="Y195" s="98">
        <f>IF(MAXA($AO195)&gt;'INFORMATION INPUT'!$B$4,IF(($AO195&gt;=(3*'THICKNESS REPORT'!$E$27)+'INFORMATION INPUT'!$B$4),1,0),0)</f>
        <v>0</v>
      </c>
      <c r="Z195" s="98">
        <f t="shared" si="30"/>
        <v>0</v>
      </c>
      <c r="AA195" s="98" t="str">
        <f t="shared" si="31"/>
        <v/>
      </c>
      <c r="AB195" s="83"/>
      <c r="AC195" s="83"/>
      <c r="AD195" s="83"/>
      <c r="AE195" s="83"/>
      <c r="AF195" s="98">
        <f t="shared" si="32"/>
        <v>0</v>
      </c>
      <c r="AH195" s="17">
        <f t="shared" si="33"/>
        <v>0</v>
      </c>
      <c r="AI195" s="17">
        <f t="shared" si="34"/>
        <v>9</v>
      </c>
      <c r="AJ195" s="17"/>
      <c r="AK195" s="17"/>
      <c r="AL195" s="17"/>
      <c r="AM195" s="17"/>
      <c r="AN195" s="17"/>
      <c r="AO195" s="17" t="str">
        <f t="shared" si="35"/>
        <v/>
      </c>
    </row>
    <row r="196" spans="1:41" ht="18">
      <c r="A196" s="91" t="str">
        <f>IF('THICKNESS INPUT'!A197="","",'THICKNESS INPUT'!A197)</f>
        <v/>
      </c>
      <c r="B196" s="92" t="str">
        <f>IF('THICKNESS INPUT'!B197="","",'THICKNESS INPUT'!B197)</f>
        <v/>
      </c>
      <c r="C196" s="93" t="str">
        <f>IF($H196="","",IF('INFORMATION INPUT'!$B$3="IN",FIXED('INFORMATION INPUT'!$B$4,2),FIXED('INFORMATION INPUT'!$B$4,0)))</f>
        <v/>
      </c>
      <c r="D196" s="93" t="str">
        <f>IF('THICKNESS INPUT'!C197="","",'THICKNESS INPUT'!C197)</f>
        <v/>
      </c>
      <c r="E196" s="93" t="str">
        <f>IF('THICKNESS INPUT'!D197="","",'THICKNESS INPUT'!D197)</f>
        <v/>
      </c>
      <c r="F196" s="94" t="str">
        <f>IF('THICKNESS INPUT'!E197="","",'THICKNESS INPUT'!E197)</f>
        <v/>
      </c>
      <c r="G196" s="93" t="str">
        <f>IF('THICKNESS INPUT'!F197="","",'THICKNESS INPUT'!F197)</f>
        <v/>
      </c>
      <c r="H196" s="93" t="str">
        <f>IF('THICKNESS INPUT'!G197="","",IF('INFORMATION INPUT'!$B$3="IN",FIXED('THICKNESS INPUT'!G197,2),ROUND('THICKNESS INPUT'!G197*25.4,0)))</f>
        <v/>
      </c>
      <c r="I196" s="93" t="str">
        <f>IF('THICKNESS INPUT'!H197="","",IF('INFORMATION INPUT'!$B$3="IN",FIXED('THICKNESS INPUT'!H197,2),ROUND('THICKNESS INPUT'!H197*25.4,0)))</f>
        <v/>
      </c>
      <c r="J196" s="93" t="str">
        <f>IF('THICKNESS INPUT'!I197="","",IF('INFORMATION INPUT'!$B$3="IN",FIXED('THICKNESS INPUT'!I197,2),ROUND('THICKNESS INPUT'!I197*25.4,0)))</f>
        <v/>
      </c>
      <c r="K196" s="93" t="str">
        <f>IF('THICKNESS INPUT'!J197="","",IF('INFORMATION INPUT'!$B$3="IN",FIXED('THICKNESS INPUT'!J197,2),ROUND('THICKNESS INPUT'!J197*25.4,0)))</f>
        <v/>
      </c>
      <c r="L196" s="93" t="str">
        <f>IF('THICKNESS INPUT'!K197="","",IF('INFORMATION INPUT'!$B$3="IN",FIXED('THICKNESS INPUT'!K197,2),ROUND('THICKNESS INPUT'!K197*25.4,0)))</f>
        <v/>
      </c>
      <c r="M196" s="93" t="str">
        <f>IF('THICKNESS INPUT'!L197="","",IF('INFORMATION INPUT'!$B$3="IN",FIXED('THICKNESS INPUT'!L197,2),ROUND('THICKNESS INPUT'!L197*25.4,0)))</f>
        <v/>
      </c>
      <c r="N196" s="93" t="str">
        <f>IF('THICKNESS INPUT'!M197="","",IF('INFORMATION INPUT'!$B$3="IN",FIXED('THICKNESS INPUT'!M197,2),ROUND('THICKNESS INPUT'!M197*25.4,0)))</f>
        <v/>
      </c>
      <c r="O196" s="93" t="str">
        <f>IF('THICKNESS INPUT'!N197="","",IF('INFORMATION INPUT'!$B$3="IN",FIXED('THICKNESS INPUT'!N197,2),ROUND('THICKNESS INPUT'!N197*25.4,0)))</f>
        <v/>
      </c>
      <c r="P196" s="93" t="str">
        <f>IF('THICKNESS INPUT'!O197="","",IF('INFORMATION INPUT'!$B$3="IN",FIXED('THICKNESS INPUT'!O197,2),ROUND('THICKNESS INPUT'!O197*25.4,0)))</f>
        <v/>
      </c>
      <c r="Q196" s="91" t="str">
        <f>IF(H196="","",IF('INFORMATION INPUT'!$B$3="IN",(FIXED(MROUND(AVERAGE('THICKNESS INPUT'!G197:O197),0.05),2)),MROUND(AVERAGE(H196:P196),1)))</f>
        <v/>
      </c>
      <c r="R196" s="93" t="str">
        <f t="shared" si="27"/>
        <v xml:space="preserve"> </v>
      </c>
      <c r="S196" s="93" t="str">
        <f>IF('THICKNESS INPUT'!P197="","",'THICKNESS INPUT'!P197)</f>
        <v/>
      </c>
      <c r="T196" s="93" t="str">
        <f>IF('THICKNESS INPUT'!Q197="","",IF('INFORMATION INPUT'!$B$3="IN",FIXED(MROUND('THICKNESS INPUT'!Q197,0.05),2),ROUND('THICKNESS INPUT'!Q197*25.4,0)))</f>
        <v/>
      </c>
      <c r="U196" s="93" t="str">
        <f t="shared" si="28"/>
        <v/>
      </c>
      <c r="V196" s="97"/>
      <c r="W196" s="98">
        <f>'INFORMATION INPUT'!$B$4-IF(+'INFORMATION INPUT'!$C$3="METRIC",25.4,1)</f>
        <v>7</v>
      </c>
      <c r="X196" s="98">
        <f t="shared" si="29"/>
        <v>0</v>
      </c>
      <c r="Y196" s="98">
        <f>IF(MAXA($AO196)&gt;'INFORMATION INPUT'!$B$4,IF(($AO196&gt;=(3*'THICKNESS REPORT'!$E$27)+'INFORMATION INPUT'!$B$4),1,0),0)</f>
        <v>0</v>
      </c>
      <c r="Z196" s="98">
        <f t="shared" si="30"/>
        <v>0</v>
      </c>
      <c r="AA196" s="98" t="str">
        <f t="shared" si="31"/>
        <v/>
      </c>
      <c r="AB196" s="83"/>
      <c r="AC196" s="83"/>
      <c r="AD196" s="83"/>
      <c r="AE196" s="83"/>
      <c r="AF196" s="98">
        <f t="shared" si="32"/>
        <v>0</v>
      </c>
      <c r="AH196" s="17">
        <f t="shared" si="33"/>
        <v>0</v>
      </c>
      <c r="AI196" s="17">
        <f t="shared" si="34"/>
        <v>9</v>
      </c>
      <c r="AJ196" s="17"/>
      <c r="AK196" s="17"/>
      <c r="AL196" s="17"/>
      <c r="AM196" s="17"/>
      <c r="AN196" s="17"/>
      <c r="AO196" s="17" t="str">
        <f t="shared" si="35"/>
        <v/>
      </c>
    </row>
    <row r="197" spans="1:41" ht="18">
      <c r="A197" s="91" t="str">
        <f>IF('THICKNESS INPUT'!A198="","",'THICKNESS INPUT'!A198)</f>
        <v/>
      </c>
      <c r="B197" s="92" t="str">
        <f>IF('THICKNESS INPUT'!B198="","",'THICKNESS INPUT'!B198)</f>
        <v/>
      </c>
      <c r="C197" s="93" t="str">
        <f>IF($H197="","",IF('INFORMATION INPUT'!$B$3="IN",FIXED('INFORMATION INPUT'!$B$4,2),FIXED('INFORMATION INPUT'!$B$4,0)))</f>
        <v/>
      </c>
      <c r="D197" s="93" t="str">
        <f>IF('THICKNESS INPUT'!C198="","",'THICKNESS INPUT'!C198)</f>
        <v/>
      </c>
      <c r="E197" s="93" t="str">
        <f>IF('THICKNESS INPUT'!D198="","",'THICKNESS INPUT'!D198)</f>
        <v/>
      </c>
      <c r="F197" s="94" t="str">
        <f>IF('THICKNESS INPUT'!E198="","",'THICKNESS INPUT'!E198)</f>
        <v/>
      </c>
      <c r="G197" s="93" t="str">
        <f>IF('THICKNESS INPUT'!F198="","",'THICKNESS INPUT'!F198)</f>
        <v/>
      </c>
      <c r="H197" s="93" t="str">
        <f>IF('THICKNESS INPUT'!G198="","",IF('INFORMATION INPUT'!$B$3="IN",FIXED('THICKNESS INPUT'!G198,2),ROUND('THICKNESS INPUT'!G198*25.4,0)))</f>
        <v/>
      </c>
      <c r="I197" s="93" t="str">
        <f>IF('THICKNESS INPUT'!H198="","",IF('INFORMATION INPUT'!$B$3="IN",FIXED('THICKNESS INPUT'!H198,2),ROUND('THICKNESS INPUT'!H198*25.4,0)))</f>
        <v/>
      </c>
      <c r="J197" s="93" t="str">
        <f>IF('THICKNESS INPUT'!I198="","",IF('INFORMATION INPUT'!$B$3="IN",FIXED('THICKNESS INPUT'!I198,2),ROUND('THICKNESS INPUT'!I198*25.4,0)))</f>
        <v/>
      </c>
      <c r="K197" s="93" t="str">
        <f>IF('THICKNESS INPUT'!J198="","",IF('INFORMATION INPUT'!$B$3="IN",FIXED('THICKNESS INPUT'!J198,2),ROUND('THICKNESS INPUT'!J198*25.4,0)))</f>
        <v/>
      </c>
      <c r="L197" s="93" t="str">
        <f>IF('THICKNESS INPUT'!K198="","",IF('INFORMATION INPUT'!$B$3="IN",FIXED('THICKNESS INPUT'!K198,2),ROUND('THICKNESS INPUT'!K198*25.4,0)))</f>
        <v/>
      </c>
      <c r="M197" s="93" t="str">
        <f>IF('THICKNESS INPUT'!L198="","",IF('INFORMATION INPUT'!$B$3="IN",FIXED('THICKNESS INPUT'!L198,2),ROUND('THICKNESS INPUT'!L198*25.4,0)))</f>
        <v/>
      </c>
      <c r="N197" s="93" t="str">
        <f>IF('THICKNESS INPUT'!M198="","",IF('INFORMATION INPUT'!$B$3="IN",FIXED('THICKNESS INPUT'!M198,2),ROUND('THICKNESS INPUT'!M198*25.4,0)))</f>
        <v/>
      </c>
      <c r="O197" s="93" t="str">
        <f>IF('THICKNESS INPUT'!N198="","",IF('INFORMATION INPUT'!$B$3="IN",FIXED('THICKNESS INPUT'!N198,2),ROUND('THICKNESS INPUT'!N198*25.4,0)))</f>
        <v/>
      </c>
      <c r="P197" s="93" t="str">
        <f>IF('THICKNESS INPUT'!O198="","",IF('INFORMATION INPUT'!$B$3="IN",FIXED('THICKNESS INPUT'!O198,2),ROUND('THICKNESS INPUT'!O198*25.4,0)))</f>
        <v/>
      </c>
      <c r="Q197" s="91" t="str">
        <f>IF(H197="","",IF('INFORMATION INPUT'!$B$3="IN",(FIXED(MROUND(AVERAGE('THICKNESS INPUT'!G198:O198),0.05),2)),MROUND(AVERAGE(H197:P197),1)))</f>
        <v/>
      </c>
      <c r="R197" s="93" t="str">
        <f t="shared" si="27"/>
        <v xml:space="preserve"> </v>
      </c>
      <c r="S197" s="93" t="str">
        <f>IF('THICKNESS INPUT'!P198="","",'THICKNESS INPUT'!P198)</f>
        <v/>
      </c>
      <c r="T197" s="93" t="str">
        <f>IF('THICKNESS INPUT'!Q198="","",IF('INFORMATION INPUT'!$B$3="IN",FIXED(MROUND('THICKNESS INPUT'!Q198,0.05),2),ROUND('THICKNESS INPUT'!Q198*25.4,0)))</f>
        <v/>
      </c>
      <c r="U197" s="93" t="str">
        <f t="shared" si="28"/>
        <v/>
      </c>
      <c r="V197" s="97"/>
      <c r="W197" s="98">
        <f>'INFORMATION INPUT'!$B$4-IF(+'INFORMATION INPUT'!$C$3="METRIC",25.4,1)</f>
        <v>7</v>
      </c>
      <c r="X197" s="98">
        <f t="shared" si="29"/>
        <v>0</v>
      </c>
      <c r="Y197" s="98">
        <f>IF(MAXA($AO197)&gt;'INFORMATION INPUT'!$B$4,IF(($AO197&gt;=(3*'THICKNESS REPORT'!$E$27)+'INFORMATION INPUT'!$B$4),1,0),0)</f>
        <v>0</v>
      </c>
      <c r="Z197" s="98">
        <f t="shared" si="30"/>
        <v>0</v>
      </c>
      <c r="AA197" s="98" t="str">
        <f t="shared" si="31"/>
        <v/>
      </c>
      <c r="AB197" s="83"/>
      <c r="AC197" s="83"/>
      <c r="AD197" s="83"/>
      <c r="AE197" s="83"/>
      <c r="AF197" s="98">
        <f t="shared" si="32"/>
        <v>0</v>
      </c>
      <c r="AH197" s="17">
        <f t="shared" si="33"/>
        <v>0</v>
      </c>
      <c r="AI197" s="17">
        <f t="shared" si="34"/>
        <v>9</v>
      </c>
      <c r="AJ197" s="17"/>
      <c r="AK197" s="17"/>
      <c r="AL197" s="17"/>
      <c r="AM197" s="17"/>
      <c r="AN197" s="17"/>
      <c r="AO197" s="17" t="str">
        <f t="shared" si="35"/>
        <v/>
      </c>
    </row>
    <row r="198" spans="1:41" ht="18">
      <c r="A198" s="91" t="str">
        <f>IF('THICKNESS INPUT'!A199="","",'THICKNESS INPUT'!A199)</f>
        <v/>
      </c>
      <c r="B198" s="92" t="str">
        <f>IF('THICKNESS INPUT'!B199="","",'THICKNESS INPUT'!B199)</f>
        <v/>
      </c>
      <c r="C198" s="93" t="str">
        <f>IF($H198="","",IF('INFORMATION INPUT'!$B$3="IN",FIXED('INFORMATION INPUT'!$B$4,2),FIXED('INFORMATION INPUT'!$B$4,0)))</f>
        <v/>
      </c>
      <c r="D198" s="93" t="str">
        <f>IF('THICKNESS INPUT'!C199="","",'THICKNESS INPUT'!C199)</f>
        <v/>
      </c>
      <c r="E198" s="93" t="str">
        <f>IF('THICKNESS INPUT'!D199="","",'THICKNESS INPUT'!D199)</f>
        <v/>
      </c>
      <c r="F198" s="94" t="str">
        <f>IF('THICKNESS INPUT'!E199="","",'THICKNESS INPUT'!E199)</f>
        <v/>
      </c>
      <c r="G198" s="93" t="str">
        <f>IF('THICKNESS INPUT'!F199="","",'THICKNESS INPUT'!F199)</f>
        <v/>
      </c>
      <c r="H198" s="93" t="str">
        <f>IF('THICKNESS INPUT'!G199="","",IF('INFORMATION INPUT'!$B$3="IN",FIXED('THICKNESS INPUT'!G199,2),ROUND('THICKNESS INPUT'!G199*25.4,0)))</f>
        <v/>
      </c>
      <c r="I198" s="93" t="str">
        <f>IF('THICKNESS INPUT'!H199="","",IF('INFORMATION INPUT'!$B$3="IN",FIXED('THICKNESS INPUT'!H199,2),ROUND('THICKNESS INPUT'!H199*25.4,0)))</f>
        <v/>
      </c>
      <c r="J198" s="93" t="str">
        <f>IF('THICKNESS INPUT'!I199="","",IF('INFORMATION INPUT'!$B$3="IN",FIXED('THICKNESS INPUT'!I199,2),ROUND('THICKNESS INPUT'!I199*25.4,0)))</f>
        <v/>
      </c>
      <c r="K198" s="93" t="str">
        <f>IF('THICKNESS INPUT'!J199="","",IF('INFORMATION INPUT'!$B$3="IN",FIXED('THICKNESS INPUT'!J199,2),ROUND('THICKNESS INPUT'!J199*25.4,0)))</f>
        <v/>
      </c>
      <c r="L198" s="93" t="str">
        <f>IF('THICKNESS INPUT'!K199="","",IF('INFORMATION INPUT'!$B$3="IN",FIXED('THICKNESS INPUT'!K199,2),ROUND('THICKNESS INPUT'!K199*25.4,0)))</f>
        <v/>
      </c>
      <c r="M198" s="93" t="str">
        <f>IF('THICKNESS INPUT'!L199="","",IF('INFORMATION INPUT'!$B$3="IN",FIXED('THICKNESS INPUT'!L199,2),ROUND('THICKNESS INPUT'!L199*25.4,0)))</f>
        <v/>
      </c>
      <c r="N198" s="93" t="str">
        <f>IF('THICKNESS INPUT'!M199="","",IF('INFORMATION INPUT'!$B$3="IN",FIXED('THICKNESS INPUT'!M199,2),ROUND('THICKNESS INPUT'!M199*25.4,0)))</f>
        <v/>
      </c>
      <c r="O198" s="93" t="str">
        <f>IF('THICKNESS INPUT'!N199="","",IF('INFORMATION INPUT'!$B$3="IN",FIXED('THICKNESS INPUT'!N199,2),ROUND('THICKNESS INPUT'!N199*25.4,0)))</f>
        <v/>
      </c>
      <c r="P198" s="93" t="str">
        <f>IF('THICKNESS INPUT'!O199="","",IF('INFORMATION INPUT'!$B$3="IN",FIXED('THICKNESS INPUT'!O199,2),ROUND('THICKNESS INPUT'!O199*25.4,0)))</f>
        <v/>
      </c>
      <c r="Q198" s="91" t="str">
        <f>IF(H198="","",IF('INFORMATION INPUT'!$B$3="IN",(FIXED(MROUND(AVERAGE('THICKNESS INPUT'!G199:O199),0.05),2)),MROUND(AVERAGE(H198:P198),1)))</f>
        <v/>
      </c>
      <c r="R198" s="93" t="str">
        <f t="shared" si="27"/>
        <v xml:space="preserve"> </v>
      </c>
      <c r="S198" s="93" t="str">
        <f>IF('THICKNESS INPUT'!P199="","",'THICKNESS INPUT'!P199)</f>
        <v/>
      </c>
      <c r="T198" s="93" t="str">
        <f>IF('THICKNESS INPUT'!Q199="","",IF('INFORMATION INPUT'!$B$3="IN",FIXED(MROUND('THICKNESS INPUT'!Q199,0.05),2),ROUND('THICKNESS INPUT'!Q199*25.4,0)))</f>
        <v/>
      </c>
      <c r="U198" s="93" t="str">
        <f t="shared" si="28"/>
        <v/>
      </c>
      <c r="V198" s="97"/>
      <c r="W198" s="98">
        <f>'INFORMATION INPUT'!$B$4-IF(+'INFORMATION INPUT'!$C$3="METRIC",25.4,1)</f>
        <v>7</v>
      </c>
      <c r="X198" s="98">
        <f t="shared" si="29"/>
        <v>0</v>
      </c>
      <c r="Y198" s="98">
        <f>IF(MAXA($AO198)&gt;'INFORMATION INPUT'!$B$4,IF(($AO198&gt;=(3*'THICKNESS REPORT'!$E$27)+'INFORMATION INPUT'!$B$4),1,0),0)</f>
        <v>0</v>
      </c>
      <c r="Z198" s="98">
        <f t="shared" si="30"/>
        <v>0</v>
      </c>
      <c r="AA198" s="98" t="str">
        <f t="shared" si="31"/>
        <v/>
      </c>
      <c r="AB198" s="83"/>
      <c r="AC198" s="83"/>
      <c r="AD198" s="83"/>
      <c r="AE198" s="83"/>
      <c r="AF198" s="98">
        <f t="shared" si="32"/>
        <v>0</v>
      </c>
      <c r="AH198" s="17">
        <f t="shared" si="33"/>
        <v>0</v>
      </c>
      <c r="AI198" s="17">
        <f t="shared" si="34"/>
        <v>9</v>
      </c>
      <c r="AJ198" s="17"/>
      <c r="AK198" s="17"/>
      <c r="AL198" s="17"/>
      <c r="AM198" s="17"/>
      <c r="AN198" s="17"/>
      <c r="AO198" s="17" t="str">
        <f t="shared" si="35"/>
        <v/>
      </c>
    </row>
    <row r="199" spans="1:41" ht="18">
      <c r="A199" s="91" t="str">
        <f>IF('THICKNESS INPUT'!A200="","",'THICKNESS INPUT'!A200)</f>
        <v/>
      </c>
      <c r="B199" s="92" t="str">
        <f>IF('THICKNESS INPUT'!B200="","",'THICKNESS INPUT'!B200)</f>
        <v/>
      </c>
      <c r="C199" s="93" t="str">
        <f>IF($H199="","",IF('INFORMATION INPUT'!$B$3="IN",FIXED('INFORMATION INPUT'!$B$4,2),FIXED('INFORMATION INPUT'!$B$4,0)))</f>
        <v/>
      </c>
      <c r="D199" s="93" t="str">
        <f>IF('THICKNESS INPUT'!C200="","",'THICKNESS INPUT'!C200)</f>
        <v/>
      </c>
      <c r="E199" s="93" t="str">
        <f>IF('THICKNESS INPUT'!D200="","",'THICKNESS INPUT'!D200)</f>
        <v/>
      </c>
      <c r="F199" s="94" t="str">
        <f>IF('THICKNESS INPUT'!E200="","",'THICKNESS INPUT'!E200)</f>
        <v/>
      </c>
      <c r="G199" s="93" t="str">
        <f>IF('THICKNESS INPUT'!F200="","",'THICKNESS INPUT'!F200)</f>
        <v/>
      </c>
      <c r="H199" s="93" t="str">
        <f>IF('THICKNESS INPUT'!G200="","",IF('INFORMATION INPUT'!$B$3="IN",FIXED('THICKNESS INPUT'!G200,2),ROUND('THICKNESS INPUT'!G200*25.4,0)))</f>
        <v/>
      </c>
      <c r="I199" s="93" t="str">
        <f>IF('THICKNESS INPUT'!H200="","",IF('INFORMATION INPUT'!$B$3="IN",FIXED('THICKNESS INPUT'!H200,2),ROUND('THICKNESS INPUT'!H200*25.4,0)))</f>
        <v/>
      </c>
      <c r="J199" s="93" t="str">
        <f>IF('THICKNESS INPUT'!I200="","",IF('INFORMATION INPUT'!$B$3="IN",FIXED('THICKNESS INPUT'!I200,2),ROUND('THICKNESS INPUT'!I200*25.4,0)))</f>
        <v/>
      </c>
      <c r="K199" s="93" t="str">
        <f>IF('THICKNESS INPUT'!J200="","",IF('INFORMATION INPUT'!$B$3="IN",FIXED('THICKNESS INPUT'!J200,2),ROUND('THICKNESS INPUT'!J200*25.4,0)))</f>
        <v/>
      </c>
      <c r="L199" s="93" t="str">
        <f>IF('THICKNESS INPUT'!K200="","",IF('INFORMATION INPUT'!$B$3="IN",FIXED('THICKNESS INPUT'!K200,2),ROUND('THICKNESS INPUT'!K200*25.4,0)))</f>
        <v/>
      </c>
      <c r="M199" s="93" t="str">
        <f>IF('THICKNESS INPUT'!L200="","",IF('INFORMATION INPUT'!$B$3="IN",FIXED('THICKNESS INPUT'!L200,2),ROUND('THICKNESS INPUT'!L200*25.4,0)))</f>
        <v/>
      </c>
      <c r="N199" s="93" t="str">
        <f>IF('THICKNESS INPUT'!M200="","",IF('INFORMATION INPUT'!$B$3="IN",FIXED('THICKNESS INPUT'!M200,2),ROUND('THICKNESS INPUT'!M200*25.4,0)))</f>
        <v/>
      </c>
      <c r="O199" s="93" t="str">
        <f>IF('THICKNESS INPUT'!N200="","",IF('INFORMATION INPUT'!$B$3="IN",FIXED('THICKNESS INPUT'!N200,2),ROUND('THICKNESS INPUT'!N200*25.4,0)))</f>
        <v/>
      </c>
      <c r="P199" s="93" t="str">
        <f>IF('THICKNESS INPUT'!O200="","",IF('INFORMATION INPUT'!$B$3="IN",FIXED('THICKNESS INPUT'!O200,2),ROUND('THICKNESS INPUT'!O200*25.4,0)))</f>
        <v/>
      </c>
      <c r="Q199" s="91" t="str">
        <f>IF(H199="","",IF('INFORMATION INPUT'!$B$3="IN",(FIXED(MROUND(AVERAGE('THICKNESS INPUT'!G200:O200),0.05),2)),MROUND(AVERAGE(H199:P199),1)))</f>
        <v/>
      </c>
      <c r="R199" s="93" t="str">
        <f t="shared" si="27"/>
        <v xml:space="preserve"> </v>
      </c>
      <c r="S199" s="93" t="str">
        <f>IF('THICKNESS INPUT'!P200="","",'THICKNESS INPUT'!P200)</f>
        <v/>
      </c>
      <c r="T199" s="93" t="str">
        <f>IF('THICKNESS INPUT'!Q200="","",IF('INFORMATION INPUT'!$B$3="IN",FIXED(MROUND('THICKNESS INPUT'!Q200,0.05),2),ROUND('THICKNESS INPUT'!Q200*25.4,0)))</f>
        <v/>
      </c>
      <c r="U199" s="93" t="str">
        <f t="shared" si="28"/>
        <v/>
      </c>
      <c r="V199" s="97"/>
      <c r="W199" s="98">
        <f>'INFORMATION INPUT'!$B$4-IF(+'INFORMATION INPUT'!$C$3="METRIC",25.4,1)</f>
        <v>7</v>
      </c>
      <c r="X199" s="98">
        <f t="shared" si="29"/>
        <v>0</v>
      </c>
      <c r="Y199" s="98">
        <f>IF(MAXA($AO199)&gt;'INFORMATION INPUT'!$B$4,IF(($AO199&gt;=(3*'THICKNESS REPORT'!$E$27)+'INFORMATION INPUT'!$B$4),1,0),0)</f>
        <v>0</v>
      </c>
      <c r="Z199" s="98">
        <f t="shared" si="30"/>
        <v>0</v>
      </c>
      <c r="AA199" s="98" t="str">
        <f t="shared" si="31"/>
        <v/>
      </c>
      <c r="AB199" s="83"/>
      <c r="AC199" s="83"/>
      <c r="AD199" s="83"/>
      <c r="AE199" s="83"/>
      <c r="AF199" s="98">
        <f t="shared" si="32"/>
        <v>0</v>
      </c>
      <c r="AH199" s="17">
        <f t="shared" si="33"/>
        <v>0</v>
      </c>
      <c r="AI199" s="17">
        <f t="shared" si="34"/>
        <v>9</v>
      </c>
      <c r="AJ199" s="17"/>
      <c r="AK199" s="17"/>
      <c r="AL199" s="17"/>
      <c r="AM199" s="17"/>
      <c r="AN199" s="17"/>
      <c r="AO199" s="17" t="str">
        <f t="shared" si="35"/>
        <v/>
      </c>
    </row>
    <row r="200" spans="1:41" ht="18">
      <c r="A200" s="91" t="str">
        <f>IF('THICKNESS INPUT'!A201="","",'THICKNESS INPUT'!A201)</f>
        <v/>
      </c>
      <c r="B200" s="92" t="str">
        <f>IF('THICKNESS INPUT'!B201="","",'THICKNESS INPUT'!B201)</f>
        <v/>
      </c>
      <c r="C200" s="93" t="str">
        <f>IF($H200="","",IF('INFORMATION INPUT'!$B$3="IN",FIXED('INFORMATION INPUT'!$B$4,2),FIXED('INFORMATION INPUT'!$B$4,0)))</f>
        <v/>
      </c>
      <c r="D200" s="93" t="str">
        <f>IF('THICKNESS INPUT'!C201="","",'THICKNESS INPUT'!C201)</f>
        <v/>
      </c>
      <c r="E200" s="93" t="str">
        <f>IF('THICKNESS INPUT'!D201="","",'THICKNESS INPUT'!D201)</f>
        <v/>
      </c>
      <c r="F200" s="94" t="str">
        <f>IF('THICKNESS INPUT'!E201="","",'THICKNESS INPUT'!E201)</f>
        <v/>
      </c>
      <c r="G200" s="93" t="str">
        <f>IF('THICKNESS INPUT'!F201="","",'THICKNESS INPUT'!F201)</f>
        <v/>
      </c>
      <c r="H200" s="93" t="str">
        <f>IF('THICKNESS INPUT'!G201="","",IF('INFORMATION INPUT'!$B$3="IN",FIXED('THICKNESS INPUT'!G201,2),ROUND('THICKNESS INPUT'!G201*25.4,0)))</f>
        <v/>
      </c>
      <c r="I200" s="93" t="str">
        <f>IF('THICKNESS INPUT'!H201="","",IF('INFORMATION INPUT'!$B$3="IN",FIXED('THICKNESS INPUT'!H201,2),ROUND('THICKNESS INPUT'!H201*25.4,0)))</f>
        <v/>
      </c>
      <c r="J200" s="93" t="str">
        <f>IF('THICKNESS INPUT'!I201="","",IF('INFORMATION INPUT'!$B$3="IN",FIXED('THICKNESS INPUT'!I201,2),ROUND('THICKNESS INPUT'!I201*25.4,0)))</f>
        <v/>
      </c>
      <c r="K200" s="93" t="str">
        <f>IF('THICKNESS INPUT'!J201="","",IF('INFORMATION INPUT'!$B$3="IN",FIXED('THICKNESS INPUT'!J201,2),ROUND('THICKNESS INPUT'!J201*25.4,0)))</f>
        <v/>
      </c>
      <c r="L200" s="93" t="str">
        <f>IF('THICKNESS INPUT'!K201="","",IF('INFORMATION INPUT'!$B$3="IN",FIXED('THICKNESS INPUT'!K201,2),ROUND('THICKNESS INPUT'!K201*25.4,0)))</f>
        <v/>
      </c>
      <c r="M200" s="93" t="str">
        <f>IF('THICKNESS INPUT'!L201="","",IF('INFORMATION INPUT'!$B$3="IN",FIXED('THICKNESS INPUT'!L201,2),ROUND('THICKNESS INPUT'!L201*25.4,0)))</f>
        <v/>
      </c>
      <c r="N200" s="93" t="str">
        <f>IF('THICKNESS INPUT'!M201="","",IF('INFORMATION INPUT'!$B$3="IN",FIXED('THICKNESS INPUT'!M201,2),ROUND('THICKNESS INPUT'!M201*25.4,0)))</f>
        <v/>
      </c>
      <c r="O200" s="93" t="str">
        <f>IF('THICKNESS INPUT'!N201="","",IF('INFORMATION INPUT'!$B$3="IN",FIXED('THICKNESS INPUT'!N201,2),ROUND('THICKNESS INPUT'!N201*25.4,0)))</f>
        <v/>
      </c>
      <c r="P200" s="93" t="str">
        <f>IF('THICKNESS INPUT'!O201="","",IF('INFORMATION INPUT'!$B$3="IN",FIXED('THICKNESS INPUT'!O201,2),ROUND('THICKNESS INPUT'!O201*25.4,0)))</f>
        <v/>
      </c>
      <c r="Q200" s="91" t="str">
        <f>IF(H200="","",IF('INFORMATION INPUT'!$B$3="IN",(FIXED(MROUND(AVERAGE('THICKNESS INPUT'!G201:O201),0.05),2)),MROUND(AVERAGE(H200:P200),1)))</f>
        <v/>
      </c>
      <c r="R200" s="93" t="str">
        <f t="shared" si="27"/>
        <v xml:space="preserve"> </v>
      </c>
      <c r="S200" s="93" t="str">
        <f>IF('THICKNESS INPUT'!P201="","",'THICKNESS INPUT'!P201)</f>
        <v/>
      </c>
      <c r="T200" s="93" t="str">
        <f>IF('THICKNESS INPUT'!Q201="","",IF('INFORMATION INPUT'!$B$3="IN",FIXED(MROUND('THICKNESS INPUT'!Q201,0.05),2),ROUND('THICKNESS INPUT'!Q201*25.4,0)))</f>
        <v/>
      </c>
      <c r="U200" s="93" t="str">
        <f t="shared" si="28"/>
        <v/>
      </c>
      <c r="V200" s="97"/>
      <c r="W200" s="98">
        <f>'INFORMATION INPUT'!$B$4-IF(+'INFORMATION INPUT'!$C$3="METRIC",25.4,1)</f>
        <v>7</v>
      </c>
      <c r="X200" s="98">
        <f t="shared" si="29"/>
        <v>0</v>
      </c>
      <c r="Y200" s="98">
        <f>IF(MAXA($AO200)&gt;'INFORMATION INPUT'!$B$4,IF(($AO200&gt;=(3*'THICKNESS REPORT'!$E$27)+'INFORMATION INPUT'!$B$4),1,0),0)</f>
        <v>0</v>
      </c>
      <c r="Z200" s="98">
        <f t="shared" si="30"/>
        <v>0</v>
      </c>
      <c r="AA200" s="98" t="str">
        <f t="shared" si="31"/>
        <v/>
      </c>
      <c r="AB200" s="83"/>
      <c r="AC200" s="83"/>
      <c r="AD200" s="83"/>
      <c r="AE200" s="83"/>
      <c r="AF200" s="98">
        <f t="shared" si="32"/>
        <v>0</v>
      </c>
      <c r="AH200" s="17">
        <f t="shared" si="33"/>
        <v>0</v>
      </c>
      <c r="AI200" s="17">
        <f t="shared" si="34"/>
        <v>9</v>
      </c>
      <c r="AJ200" s="17"/>
      <c r="AK200" s="17"/>
      <c r="AL200" s="17"/>
      <c r="AM200" s="17"/>
      <c r="AN200" s="17"/>
      <c r="AO200" s="17" t="str">
        <f t="shared" si="35"/>
        <v/>
      </c>
    </row>
    <row r="201" spans="1:41" ht="18">
      <c r="A201" s="91" t="str">
        <f>IF('THICKNESS INPUT'!A202="","",'THICKNESS INPUT'!A202)</f>
        <v/>
      </c>
      <c r="B201" s="92" t="str">
        <f>IF('THICKNESS INPUT'!B202="","",'THICKNESS INPUT'!B202)</f>
        <v/>
      </c>
      <c r="C201" s="93" t="str">
        <f>IF($H201="","",IF('INFORMATION INPUT'!$B$3="IN",FIXED('INFORMATION INPUT'!$B$4,2),FIXED('INFORMATION INPUT'!$B$4,0)))</f>
        <v/>
      </c>
      <c r="D201" s="93" t="str">
        <f>IF('THICKNESS INPUT'!C202="","",'THICKNESS INPUT'!C202)</f>
        <v/>
      </c>
      <c r="E201" s="93" t="str">
        <f>IF('THICKNESS INPUT'!D202="","",'THICKNESS INPUT'!D202)</f>
        <v/>
      </c>
      <c r="F201" s="94" t="str">
        <f>IF('THICKNESS INPUT'!E202="","",'THICKNESS INPUT'!E202)</f>
        <v/>
      </c>
      <c r="G201" s="93" t="str">
        <f>IF('THICKNESS INPUT'!F202="","",'THICKNESS INPUT'!F202)</f>
        <v/>
      </c>
      <c r="H201" s="93" t="str">
        <f>IF('THICKNESS INPUT'!G202="","",IF('INFORMATION INPUT'!$B$3="IN",FIXED('THICKNESS INPUT'!G202,2),ROUND('THICKNESS INPUT'!G202*25.4,0)))</f>
        <v/>
      </c>
      <c r="I201" s="93" t="str">
        <f>IF('THICKNESS INPUT'!H202="","",IF('INFORMATION INPUT'!$B$3="IN",FIXED('THICKNESS INPUT'!H202,2),ROUND('THICKNESS INPUT'!H202*25.4,0)))</f>
        <v/>
      </c>
      <c r="J201" s="93" t="str">
        <f>IF('THICKNESS INPUT'!I202="","",IF('INFORMATION INPUT'!$B$3="IN",FIXED('THICKNESS INPUT'!I202,2),ROUND('THICKNESS INPUT'!I202*25.4,0)))</f>
        <v/>
      </c>
      <c r="K201" s="93" t="str">
        <f>IF('THICKNESS INPUT'!J202="","",IF('INFORMATION INPUT'!$B$3="IN",FIXED('THICKNESS INPUT'!J202,2),ROUND('THICKNESS INPUT'!J202*25.4,0)))</f>
        <v/>
      </c>
      <c r="L201" s="93" t="str">
        <f>IF('THICKNESS INPUT'!K202="","",IF('INFORMATION INPUT'!$B$3="IN",FIXED('THICKNESS INPUT'!K202,2),ROUND('THICKNESS INPUT'!K202*25.4,0)))</f>
        <v/>
      </c>
      <c r="M201" s="93" t="str">
        <f>IF('THICKNESS INPUT'!L202="","",IF('INFORMATION INPUT'!$B$3="IN",FIXED('THICKNESS INPUT'!L202,2),ROUND('THICKNESS INPUT'!L202*25.4,0)))</f>
        <v/>
      </c>
      <c r="N201" s="93" t="str">
        <f>IF('THICKNESS INPUT'!M202="","",IF('INFORMATION INPUT'!$B$3="IN",FIXED('THICKNESS INPUT'!M202,2),ROUND('THICKNESS INPUT'!M202*25.4,0)))</f>
        <v/>
      </c>
      <c r="O201" s="93" t="str">
        <f>IF('THICKNESS INPUT'!N202="","",IF('INFORMATION INPUT'!$B$3="IN",FIXED('THICKNESS INPUT'!N202,2),ROUND('THICKNESS INPUT'!N202*25.4,0)))</f>
        <v/>
      </c>
      <c r="P201" s="93" t="str">
        <f>IF('THICKNESS INPUT'!O202="","",IF('INFORMATION INPUT'!$B$3="IN",FIXED('THICKNESS INPUT'!O202,2),ROUND('THICKNESS INPUT'!O202*25.4,0)))</f>
        <v/>
      </c>
      <c r="Q201" s="91" t="str">
        <f>IF(H201="","",IF('INFORMATION INPUT'!$B$3="IN",(FIXED(MROUND(AVERAGE('THICKNESS INPUT'!G202:O202),0.05),2)),MROUND(AVERAGE(H201:P201),1)))</f>
        <v/>
      </c>
      <c r="R201" s="93" t="str">
        <f t="shared" si="27"/>
        <v xml:space="preserve"> </v>
      </c>
      <c r="S201" s="93" t="str">
        <f>IF('THICKNESS INPUT'!P202="","",'THICKNESS INPUT'!P202)</f>
        <v/>
      </c>
      <c r="T201" s="93" t="str">
        <f>IF('THICKNESS INPUT'!Q202="","",IF('INFORMATION INPUT'!$B$3="IN",FIXED(MROUND('THICKNESS INPUT'!Q202,0.05),2),ROUND('THICKNESS INPUT'!Q202*25.4,0)))</f>
        <v/>
      </c>
      <c r="U201" s="93" t="str">
        <f t="shared" si="28"/>
        <v/>
      </c>
      <c r="V201" s="97"/>
      <c r="W201" s="98">
        <f>'INFORMATION INPUT'!$B$4-IF(+'INFORMATION INPUT'!$C$3="METRIC",25.4,1)</f>
        <v>7</v>
      </c>
      <c r="X201" s="98">
        <f t="shared" si="29"/>
        <v>0</v>
      </c>
      <c r="Y201" s="98">
        <f>IF(MAXA($AO201)&gt;'INFORMATION INPUT'!$B$4,IF(($AO201&gt;=(3*'THICKNESS REPORT'!$E$27)+'INFORMATION INPUT'!$B$4),1,0),0)</f>
        <v>0</v>
      </c>
      <c r="Z201" s="98">
        <f t="shared" si="30"/>
        <v>0</v>
      </c>
      <c r="AA201" s="98" t="str">
        <f t="shared" si="31"/>
        <v/>
      </c>
      <c r="AB201" s="83"/>
      <c r="AC201" s="83"/>
      <c r="AD201" s="83"/>
      <c r="AE201" s="83"/>
      <c r="AF201" s="98">
        <f t="shared" si="32"/>
        <v>0</v>
      </c>
      <c r="AH201" s="17">
        <f t="shared" si="33"/>
        <v>0</v>
      </c>
      <c r="AI201" s="17">
        <f t="shared" si="34"/>
        <v>9</v>
      </c>
      <c r="AJ201" s="17"/>
      <c r="AK201" s="17"/>
      <c r="AL201" s="17"/>
      <c r="AM201" s="17"/>
      <c r="AN201" s="17"/>
      <c r="AO201" s="17" t="str">
        <f t="shared" si="35"/>
        <v/>
      </c>
    </row>
    <row r="202" spans="1:41" ht="18">
      <c r="A202" s="91" t="str">
        <f>IF('THICKNESS INPUT'!A203="","",'THICKNESS INPUT'!A203)</f>
        <v/>
      </c>
      <c r="B202" s="92" t="str">
        <f>IF('THICKNESS INPUT'!B203="","",'THICKNESS INPUT'!B203)</f>
        <v/>
      </c>
      <c r="C202" s="93" t="str">
        <f>IF($H202="","",IF('INFORMATION INPUT'!$B$3="IN",FIXED('INFORMATION INPUT'!$B$4,2),FIXED('INFORMATION INPUT'!$B$4,0)))</f>
        <v/>
      </c>
      <c r="D202" s="93" t="str">
        <f>IF('THICKNESS INPUT'!C203="","",'THICKNESS INPUT'!C203)</f>
        <v/>
      </c>
      <c r="E202" s="93" t="str">
        <f>IF('THICKNESS INPUT'!D203="","",'THICKNESS INPUT'!D203)</f>
        <v/>
      </c>
      <c r="F202" s="94" t="str">
        <f>IF('THICKNESS INPUT'!E203="","",'THICKNESS INPUT'!E203)</f>
        <v/>
      </c>
      <c r="G202" s="93" t="str">
        <f>IF('THICKNESS INPUT'!F203="","",'THICKNESS INPUT'!F203)</f>
        <v/>
      </c>
      <c r="H202" s="93" t="str">
        <f>IF('THICKNESS INPUT'!G203="","",IF('INFORMATION INPUT'!$B$3="IN",FIXED('THICKNESS INPUT'!G203,2),ROUND('THICKNESS INPUT'!G203*25.4,0)))</f>
        <v/>
      </c>
      <c r="I202" s="93" t="str">
        <f>IF('THICKNESS INPUT'!H203="","",IF('INFORMATION INPUT'!$B$3="IN",FIXED('THICKNESS INPUT'!H203,2),ROUND('THICKNESS INPUT'!H203*25.4,0)))</f>
        <v/>
      </c>
      <c r="J202" s="93" t="str">
        <f>IF('THICKNESS INPUT'!I203="","",IF('INFORMATION INPUT'!$B$3="IN",FIXED('THICKNESS INPUT'!I203,2),ROUND('THICKNESS INPUT'!I203*25.4,0)))</f>
        <v/>
      </c>
      <c r="K202" s="93" t="str">
        <f>IF('THICKNESS INPUT'!J203="","",IF('INFORMATION INPUT'!$B$3="IN",FIXED('THICKNESS INPUT'!J203,2),ROUND('THICKNESS INPUT'!J203*25.4,0)))</f>
        <v/>
      </c>
      <c r="L202" s="93" t="str">
        <f>IF('THICKNESS INPUT'!K203="","",IF('INFORMATION INPUT'!$B$3="IN",FIXED('THICKNESS INPUT'!K203,2),ROUND('THICKNESS INPUT'!K203*25.4,0)))</f>
        <v/>
      </c>
      <c r="M202" s="93" t="str">
        <f>IF('THICKNESS INPUT'!L203="","",IF('INFORMATION INPUT'!$B$3="IN",FIXED('THICKNESS INPUT'!L203,2),ROUND('THICKNESS INPUT'!L203*25.4,0)))</f>
        <v/>
      </c>
      <c r="N202" s="93" t="str">
        <f>IF('THICKNESS INPUT'!M203="","",IF('INFORMATION INPUT'!$B$3="IN",FIXED('THICKNESS INPUT'!M203,2),ROUND('THICKNESS INPUT'!M203*25.4,0)))</f>
        <v/>
      </c>
      <c r="O202" s="93" t="str">
        <f>IF('THICKNESS INPUT'!N203="","",IF('INFORMATION INPUT'!$B$3="IN",FIXED('THICKNESS INPUT'!N203,2),ROUND('THICKNESS INPUT'!N203*25.4,0)))</f>
        <v/>
      </c>
      <c r="P202" s="93" t="str">
        <f>IF('THICKNESS INPUT'!O203="","",IF('INFORMATION INPUT'!$B$3="IN",FIXED('THICKNESS INPUT'!O203,2),ROUND('THICKNESS INPUT'!O203*25.4,0)))</f>
        <v/>
      </c>
      <c r="Q202" s="91" t="str">
        <f>IF(H202="","",IF('INFORMATION INPUT'!$B$3="IN",(FIXED(MROUND(AVERAGE('THICKNESS INPUT'!G203:O203),0.05),2)),MROUND(AVERAGE(H202:P202),1)))</f>
        <v/>
      </c>
      <c r="R202" s="93" t="str">
        <f t="shared" si="27"/>
        <v xml:space="preserve"> </v>
      </c>
      <c r="S202" s="93" t="str">
        <f>IF('THICKNESS INPUT'!P203="","",'THICKNESS INPUT'!P203)</f>
        <v/>
      </c>
      <c r="T202" s="93" t="str">
        <f>IF('THICKNESS INPUT'!Q203="","",IF('INFORMATION INPUT'!$B$3="IN",FIXED(MROUND('THICKNESS INPUT'!Q203,0.05),2),ROUND('THICKNESS INPUT'!Q203*25.4,0)))</f>
        <v/>
      </c>
      <c r="U202" s="93" t="str">
        <f t="shared" si="28"/>
        <v/>
      </c>
      <c r="V202" s="97"/>
      <c r="W202" s="98">
        <f>'INFORMATION INPUT'!$B$4-IF(+'INFORMATION INPUT'!$C$3="METRIC",25.4,1)</f>
        <v>7</v>
      </c>
      <c r="X202" s="98">
        <f t="shared" si="29"/>
        <v>0</v>
      </c>
      <c r="Y202" s="98">
        <f>IF(MAXA($AO202)&gt;'INFORMATION INPUT'!$B$4,IF(($AO202&gt;=(3*'THICKNESS REPORT'!$E$27)+'INFORMATION INPUT'!$B$4),1,0),0)</f>
        <v>0</v>
      </c>
      <c r="Z202" s="98">
        <f t="shared" si="30"/>
        <v>0</v>
      </c>
      <c r="AA202" s="98" t="str">
        <f t="shared" si="31"/>
        <v/>
      </c>
      <c r="AB202" s="83"/>
      <c r="AC202" s="83"/>
      <c r="AD202" s="83"/>
      <c r="AE202" s="83"/>
      <c r="AF202" s="98">
        <f t="shared" si="32"/>
        <v>0</v>
      </c>
      <c r="AH202" s="17">
        <f t="shared" si="33"/>
        <v>0</v>
      </c>
      <c r="AI202" s="17">
        <f t="shared" si="34"/>
        <v>9</v>
      </c>
      <c r="AJ202" s="17"/>
      <c r="AK202" s="17"/>
      <c r="AL202" s="17"/>
      <c r="AM202" s="17"/>
      <c r="AN202" s="17"/>
      <c r="AO202" s="17" t="str">
        <f t="shared" si="35"/>
        <v/>
      </c>
    </row>
    <row r="203" spans="1:41" ht="18">
      <c r="A203" s="91" t="str">
        <f>IF('THICKNESS INPUT'!A204="","",'THICKNESS INPUT'!A204)</f>
        <v/>
      </c>
      <c r="B203" s="92" t="str">
        <f>IF('THICKNESS INPUT'!B204="","",'THICKNESS INPUT'!B204)</f>
        <v/>
      </c>
      <c r="C203" s="93" t="str">
        <f>IF($H203="","",IF('INFORMATION INPUT'!$B$3="IN",FIXED('INFORMATION INPUT'!$B$4,2),FIXED('INFORMATION INPUT'!$B$4,0)))</f>
        <v/>
      </c>
      <c r="D203" s="93" t="str">
        <f>IF('THICKNESS INPUT'!C204="","",'THICKNESS INPUT'!C204)</f>
        <v/>
      </c>
      <c r="E203" s="93" t="str">
        <f>IF('THICKNESS INPUT'!D204="","",'THICKNESS INPUT'!D204)</f>
        <v/>
      </c>
      <c r="F203" s="94" t="str">
        <f>IF('THICKNESS INPUT'!E204="","",'THICKNESS INPUT'!E204)</f>
        <v/>
      </c>
      <c r="G203" s="93" t="str">
        <f>IF('THICKNESS INPUT'!F204="","",'THICKNESS INPUT'!F204)</f>
        <v/>
      </c>
      <c r="H203" s="93" t="str">
        <f>IF('THICKNESS INPUT'!G204="","",IF('INFORMATION INPUT'!$B$3="IN",FIXED('THICKNESS INPUT'!G204,2),ROUND('THICKNESS INPUT'!G204*25.4,0)))</f>
        <v/>
      </c>
      <c r="I203" s="93" t="str">
        <f>IF('THICKNESS INPUT'!H204="","",IF('INFORMATION INPUT'!$B$3="IN",FIXED('THICKNESS INPUT'!H204,2),ROUND('THICKNESS INPUT'!H204*25.4,0)))</f>
        <v/>
      </c>
      <c r="J203" s="93" t="str">
        <f>IF('THICKNESS INPUT'!I204="","",IF('INFORMATION INPUT'!$B$3="IN",FIXED('THICKNESS INPUT'!I204,2),ROUND('THICKNESS INPUT'!I204*25.4,0)))</f>
        <v/>
      </c>
      <c r="K203" s="93" t="str">
        <f>IF('THICKNESS INPUT'!J204="","",IF('INFORMATION INPUT'!$B$3="IN",FIXED('THICKNESS INPUT'!J204,2),ROUND('THICKNESS INPUT'!J204*25.4,0)))</f>
        <v/>
      </c>
      <c r="L203" s="93" t="str">
        <f>IF('THICKNESS INPUT'!K204="","",IF('INFORMATION INPUT'!$B$3="IN",FIXED('THICKNESS INPUT'!K204,2),ROUND('THICKNESS INPUT'!K204*25.4,0)))</f>
        <v/>
      </c>
      <c r="M203" s="93" t="str">
        <f>IF('THICKNESS INPUT'!L204="","",IF('INFORMATION INPUT'!$B$3="IN",FIXED('THICKNESS INPUT'!L204,2),ROUND('THICKNESS INPUT'!L204*25.4,0)))</f>
        <v/>
      </c>
      <c r="N203" s="93" t="str">
        <f>IF('THICKNESS INPUT'!M204="","",IF('INFORMATION INPUT'!$B$3="IN",FIXED('THICKNESS INPUT'!M204,2),ROUND('THICKNESS INPUT'!M204*25.4,0)))</f>
        <v/>
      </c>
      <c r="O203" s="93" t="str">
        <f>IF('THICKNESS INPUT'!N204="","",IF('INFORMATION INPUT'!$B$3="IN",FIXED('THICKNESS INPUT'!N204,2),ROUND('THICKNESS INPUT'!N204*25.4,0)))</f>
        <v/>
      </c>
      <c r="P203" s="93" t="str">
        <f>IF('THICKNESS INPUT'!O204="","",IF('INFORMATION INPUT'!$B$3="IN",FIXED('THICKNESS INPUT'!O204,2),ROUND('THICKNESS INPUT'!O204*25.4,0)))</f>
        <v/>
      </c>
      <c r="Q203" s="91" t="str">
        <f>IF(H203="","",IF('INFORMATION INPUT'!$B$3="IN",(FIXED(MROUND(AVERAGE('THICKNESS INPUT'!G204:O204),0.05),2)),MROUND(AVERAGE(H203:P203),1)))</f>
        <v/>
      </c>
      <c r="R203" s="93" t="str">
        <f t="shared" si="27"/>
        <v xml:space="preserve"> </v>
      </c>
      <c r="S203" s="93" t="str">
        <f>IF('THICKNESS INPUT'!P204="","",'THICKNESS INPUT'!P204)</f>
        <v/>
      </c>
      <c r="T203" s="93" t="str">
        <f>IF('THICKNESS INPUT'!Q204="","",IF('INFORMATION INPUT'!$B$3="IN",FIXED(MROUND('THICKNESS INPUT'!Q204,0.05),2),ROUND('THICKNESS INPUT'!Q204*25.4,0)))</f>
        <v/>
      </c>
      <c r="U203" s="93" t="str">
        <f t="shared" si="28"/>
        <v/>
      </c>
      <c r="V203" s="97"/>
      <c r="W203" s="98">
        <f>'INFORMATION INPUT'!$B$4-IF(+'INFORMATION INPUT'!$C$3="METRIC",25.4,1)</f>
        <v>7</v>
      </c>
      <c r="X203" s="98">
        <f t="shared" si="29"/>
        <v>0</v>
      </c>
      <c r="Y203" s="98">
        <f>IF(MAXA($AO203)&gt;'INFORMATION INPUT'!$B$4,IF(($AO203&gt;=(3*'THICKNESS REPORT'!$E$27)+'INFORMATION INPUT'!$B$4),1,0),0)</f>
        <v>0</v>
      </c>
      <c r="Z203" s="98">
        <f t="shared" si="30"/>
        <v>0</v>
      </c>
      <c r="AA203" s="98" t="str">
        <f t="shared" si="31"/>
        <v/>
      </c>
      <c r="AB203" s="83"/>
      <c r="AC203" s="83"/>
      <c r="AD203" s="83"/>
      <c r="AE203" s="83"/>
      <c r="AF203" s="98">
        <f t="shared" si="32"/>
        <v>0</v>
      </c>
      <c r="AH203" s="17">
        <f t="shared" si="33"/>
        <v>0</v>
      </c>
      <c r="AI203" s="17">
        <f t="shared" si="34"/>
        <v>9</v>
      </c>
      <c r="AJ203" s="17"/>
      <c r="AK203" s="17"/>
      <c r="AL203" s="17"/>
      <c r="AM203" s="17"/>
      <c r="AN203" s="17"/>
      <c r="AO203" s="17" t="str">
        <f t="shared" si="35"/>
        <v/>
      </c>
    </row>
    <row r="204" spans="1:41" ht="18">
      <c r="A204" s="91" t="str">
        <f>IF('THICKNESS INPUT'!A205="","",'THICKNESS INPUT'!A205)</f>
        <v/>
      </c>
      <c r="B204" s="92" t="str">
        <f>IF('THICKNESS INPUT'!B205="","",'THICKNESS INPUT'!B205)</f>
        <v/>
      </c>
      <c r="C204" s="93" t="str">
        <f>IF($H204="","",IF('INFORMATION INPUT'!$B$3="IN",FIXED('INFORMATION INPUT'!$B$4,2),FIXED('INFORMATION INPUT'!$B$4,0)))</f>
        <v/>
      </c>
      <c r="D204" s="93" t="str">
        <f>IF('THICKNESS INPUT'!C205="","",'THICKNESS INPUT'!C205)</f>
        <v/>
      </c>
      <c r="E204" s="93" t="str">
        <f>IF('THICKNESS INPUT'!D205="","",'THICKNESS INPUT'!D205)</f>
        <v/>
      </c>
      <c r="F204" s="94" t="str">
        <f>IF('THICKNESS INPUT'!E205="","",'THICKNESS INPUT'!E205)</f>
        <v/>
      </c>
      <c r="G204" s="93" t="str">
        <f>IF('THICKNESS INPUT'!F205="","",'THICKNESS INPUT'!F205)</f>
        <v/>
      </c>
      <c r="H204" s="93" t="str">
        <f>IF('THICKNESS INPUT'!G205="","",IF('INFORMATION INPUT'!$B$3="IN",FIXED('THICKNESS INPUT'!G205,2),ROUND('THICKNESS INPUT'!G205*25.4,0)))</f>
        <v/>
      </c>
      <c r="I204" s="93" t="str">
        <f>IF('THICKNESS INPUT'!H205="","",IF('INFORMATION INPUT'!$B$3="IN",FIXED('THICKNESS INPUT'!H205,2),ROUND('THICKNESS INPUT'!H205*25.4,0)))</f>
        <v/>
      </c>
      <c r="J204" s="93" t="str">
        <f>IF('THICKNESS INPUT'!I205="","",IF('INFORMATION INPUT'!$B$3="IN",FIXED('THICKNESS INPUT'!I205,2),ROUND('THICKNESS INPUT'!I205*25.4,0)))</f>
        <v/>
      </c>
      <c r="K204" s="93" t="str">
        <f>IF('THICKNESS INPUT'!J205="","",IF('INFORMATION INPUT'!$B$3="IN",FIXED('THICKNESS INPUT'!J205,2),ROUND('THICKNESS INPUT'!J205*25.4,0)))</f>
        <v/>
      </c>
      <c r="L204" s="93" t="str">
        <f>IF('THICKNESS INPUT'!K205="","",IF('INFORMATION INPUT'!$B$3="IN",FIXED('THICKNESS INPUT'!K205,2),ROUND('THICKNESS INPUT'!K205*25.4,0)))</f>
        <v/>
      </c>
      <c r="M204" s="93" t="str">
        <f>IF('THICKNESS INPUT'!L205="","",IF('INFORMATION INPUT'!$B$3="IN",FIXED('THICKNESS INPUT'!L205,2),ROUND('THICKNESS INPUT'!L205*25.4,0)))</f>
        <v/>
      </c>
      <c r="N204" s="93" t="str">
        <f>IF('THICKNESS INPUT'!M205="","",IF('INFORMATION INPUT'!$B$3="IN",FIXED('THICKNESS INPUT'!M205,2),ROUND('THICKNESS INPUT'!M205*25.4,0)))</f>
        <v/>
      </c>
      <c r="O204" s="93" t="str">
        <f>IF('THICKNESS INPUT'!N205="","",IF('INFORMATION INPUT'!$B$3="IN",FIXED('THICKNESS INPUT'!N205,2),ROUND('THICKNESS INPUT'!N205*25.4,0)))</f>
        <v/>
      </c>
      <c r="P204" s="93" t="str">
        <f>IF('THICKNESS INPUT'!O205="","",IF('INFORMATION INPUT'!$B$3="IN",FIXED('THICKNESS INPUT'!O205,2),ROUND('THICKNESS INPUT'!O205*25.4,0)))</f>
        <v/>
      </c>
      <c r="Q204" s="91" t="str">
        <f>IF(H204="","",IF('INFORMATION INPUT'!$B$3="IN",(FIXED(MROUND(AVERAGE('THICKNESS INPUT'!G205:O205),0.05),2)),MROUND(AVERAGE(H204:P204),1)))</f>
        <v/>
      </c>
      <c r="R204" s="93" t="str">
        <f t="shared" si="27"/>
        <v xml:space="preserve"> </v>
      </c>
      <c r="S204" s="93" t="str">
        <f>IF('THICKNESS INPUT'!P205="","",'THICKNESS INPUT'!P205)</f>
        <v/>
      </c>
      <c r="T204" s="93" t="str">
        <f>IF('THICKNESS INPUT'!Q205="","",IF('INFORMATION INPUT'!$B$3="IN",FIXED(MROUND('THICKNESS INPUT'!Q205,0.05),2),ROUND('THICKNESS INPUT'!Q205*25.4,0)))</f>
        <v/>
      </c>
      <c r="U204" s="93" t="str">
        <f t="shared" si="28"/>
        <v/>
      </c>
      <c r="V204" s="97"/>
      <c r="W204" s="98">
        <f>'INFORMATION INPUT'!$B$4-IF(+'INFORMATION INPUT'!$C$3="METRIC",25.4,1)</f>
        <v>7</v>
      </c>
      <c r="X204" s="98">
        <f t="shared" si="29"/>
        <v>0</v>
      </c>
      <c r="Y204" s="98">
        <f>IF(MAXA($AO204)&gt;'INFORMATION INPUT'!$B$4,IF(($AO204&gt;=(3*'THICKNESS REPORT'!$E$27)+'INFORMATION INPUT'!$B$4),1,0),0)</f>
        <v>0</v>
      </c>
      <c r="Z204" s="98">
        <f t="shared" si="30"/>
        <v>0</v>
      </c>
      <c r="AA204" s="98" t="str">
        <f t="shared" si="31"/>
        <v/>
      </c>
      <c r="AB204" s="83"/>
      <c r="AC204" s="83"/>
      <c r="AD204" s="83"/>
      <c r="AE204" s="83"/>
      <c r="AF204" s="98">
        <f t="shared" si="32"/>
        <v>0</v>
      </c>
      <c r="AH204" s="17">
        <f t="shared" si="33"/>
        <v>0</v>
      </c>
      <c r="AI204" s="17">
        <f t="shared" si="34"/>
        <v>9</v>
      </c>
      <c r="AJ204" s="17"/>
      <c r="AK204" s="17"/>
      <c r="AL204" s="17"/>
      <c r="AM204" s="17"/>
      <c r="AN204" s="17"/>
      <c r="AO204" s="17" t="str">
        <f t="shared" si="35"/>
        <v/>
      </c>
    </row>
    <row r="205" spans="1:41" ht="18">
      <c r="A205" s="91" t="str">
        <f>IF('THICKNESS INPUT'!A206="","",'THICKNESS INPUT'!A206)</f>
        <v/>
      </c>
      <c r="B205" s="92" t="str">
        <f>IF('THICKNESS INPUT'!B206="","",'THICKNESS INPUT'!B206)</f>
        <v/>
      </c>
      <c r="C205" s="93" t="str">
        <f>IF($H205="","",IF('INFORMATION INPUT'!$B$3="IN",FIXED('INFORMATION INPUT'!$B$4,2),FIXED('INFORMATION INPUT'!$B$4,0)))</f>
        <v/>
      </c>
      <c r="D205" s="93" t="str">
        <f>IF('THICKNESS INPUT'!C206="","",'THICKNESS INPUT'!C206)</f>
        <v/>
      </c>
      <c r="E205" s="93" t="str">
        <f>IF('THICKNESS INPUT'!D206="","",'THICKNESS INPUT'!D206)</f>
        <v/>
      </c>
      <c r="F205" s="94" t="str">
        <f>IF('THICKNESS INPUT'!E206="","",'THICKNESS INPUT'!E206)</f>
        <v/>
      </c>
      <c r="G205" s="93" t="str">
        <f>IF('THICKNESS INPUT'!F206="","",'THICKNESS INPUT'!F206)</f>
        <v/>
      </c>
      <c r="H205" s="93" t="str">
        <f>IF('THICKNESS INPUT'!G206="","",IF('INFORMATION INPUT'!$B$3="IN",FIXED('THICKNESS INPUT'!G206,2),ROUND('THICKNESS INPUT'!G206*25.4,0)))</f>
        <v/>
      </c>
      <c r="I205" s="93" t="str">
        <f>IF('THICKNESS INPUT'!H206="","",IF('INFORMATION INPUT'!$B$3="IN",FIXED('THICKNESS INPUT'!H206,2),ROUND('THICKNESS INPUT'!H206*25.4,0)))</f>
        <v/>
      </c>
      <c r="J205" s="93" t="str">
        <f>IF('THICKNESS INPUT'!I206="","",IF('INFORMATION INPUT'!$B$3="IN",FIXED('THICKNESS INPUT'!I206,2),ROUND('THICKNESS INPUT'!I206*25.4,0)))</f>
        <v/>
      </c>
      <c r="K205" s="93" t="str">
        <f>IF('THICKNESS INPUT'!J206="","",IF('INFORMATION INPUT'!$B$3="IN",FIXED('THICKNESS INPUT'!J206,2),ROUND('THICKNESS INPUT'!J206*25.4,0)))</f>
        <v/>
      </c>
      <c r="L205" s="93" t="str">
        <f>IF('THICKNESS INPUT'!K206="","",IF('INFORMATION INPUT'!$B$3="IN",FIXED('THICKNESS INPUT'!K206,2),ROUND('THICKNESS INPUT'!K206*25.4,0)))</f>
        <v/>
      </c>
      <c r="M205" s="93" t="str">
        <f>IF('THICKNESS INPUT'!L206="","",IF('INFORMATION INPUT'!$B$3="IN",FIXED('THICKNESS INPUT'!L206,2),ROUND('THICKNESS INPUT'!L206*25.4,0)))</f>
        <v/>
      </c>
      <c r="N205" s="93" t="str">
        <f>IF('THICKNESS INPUT'!M206="","",IF('INFORMATION INPUT'!$B$3="IN",FIXED('THICKNESS INPUT'!M206,2),ROUND('THICKNESS INPUT'!M206*25.4,0)))</f>
        <v/>
      </c>
      <c r="O205" s="93" t="str">
        <f>IF('THICKNESS INPUT'!N206="","",IF('INFORMATION INPUT'!$B$3="IN",FIXED('THICKNESS INPUT'!N206,2),ROUND('THICKNESS INPUT'!N206*25.4,0)))</f>
        <v/>
      </c>
      <c r="P205" s="93" t="str">
        <f>IF('THICKNESS INPUT'!O206="","",IF('INFORMATION INPUT'!$B$3="IN",FIXED('THICKNESS INPUT'!O206,2),ROUND('THICKNESS INPUT'!O206*25.4,0)))</f>
        <v/>
      </c>
      <c r="Q205" s="91" t="str">
        <f>IF(H205="","",IF('INFORMATION INPUT'!$B$3="IN",(FIXED(MROUND(AVERAGE('THICKNESS INPUT'!G206:O206),0.05),2)),MROUND(AVERAGE(H205:P205),1)))</f>
        <v/>
      </c>
      <c r="R205" s="93" t="str">
        <f t="shared" si="27"/>
        <v xml:space="preserve"> </v>
      </c>
      <c r="S205" s="93" t="str">
        <f>IF('THICKNESS INPUT'!P206="","",'THICKNESS INPUT'!P206)</f>
        <v/>
      </c>
      <c r="T205" s="93" t="str">
        <f>IF('THICKNESS INPUT'!Q206="","",IF('INFORMATION INPUT'!$B$3="IN",FIXED(MROUND('THICKNESS INPUT'!Q206,0.05),2),ROUND('THICKNESS INPUT'!Q206*25.4,0)))</f>
        <v/>
      </c>
      <c r="U205" s="93" t="str">
        <f t="shared" si="28"/>
        <v/>
      </c>
      <c r="V205" s="97"/>
      <c r="W205" s="98">
        <f>'INFORMATION INPUT'!$B$4-IF(+'INFORMATION INPUT'!$C$3="METRIC",25.4,1)</f>
        <v>7</v>
      </c>
      <c r="X205" s="98">
        <f t="shared" si="29"/>
        <v>0</v>
      </c>
      <c r="Y205" s="98">
        <f>IF(MAXA($AO205)&gt;'INFORMATION INPUT'!$B$4,IF(($AO205&gt;=(3*'THICKNESS REPORT'!$E$27)+'INFORMATION INPUT'!$B$4),1,0),0)</f>
        <v>0</v>
      </c>
      <c r="Z205" s="98">
        <f t="shared" si="30"/>
        <v>0</v>
      </c>
      <c r="AA205" s="98" t="str">
        <f t="shared" si="31"/>
        <v/>
      </c>
      <c r="AB205" s="83"/>
      <c r="AC205" s="83"/>
      <c r="AD205" s="83"/>
      <c r="AE205" s="83"/>
      <c r="AF205" s="98">
        <f t="shared" si="32"/>
        <v>0</v>
      </c>
      <c r="AH205" s="17">
        <f t="shared" si="33"/>
        <v>0</v>
      </c>
      <c r="AI205" s="17">
        <f t="shared" si="34"/>
        <v>9</v>
      </c>
      <c r="AJ205" s="17"/>
      <c r="AK205" s="17"/>
      <c r="AL205" s="17"/>
      <c r="AM205" s="17"/>
      <c r="AN205" s="17"/>
      <c r="AO205" s="17" t="str">
        <f t="shared" si="35"/>
        <v/>
      </c>
    </row>
    <row r="206" spans="1:41" ht="18">
      <c r="A206" s="91" t="str">
        <f>IF('THICKNESS INPUT'!A207="","",'THICKNESS INPUT'!A207)</f>
        <v/>
      </c>
      <c r="B206" s="92" t="str">
        <f>IF('THICKNESS INPUT'!B207="","",'THICKNESS INPUT'!B207)</f>
        <v/>
      </c>
      <c r="C206" s="93" t="str">
        <f>IF($H206="","",IF('INFORMATION INPUT'!$B$3="IN",FIXED('INFORMATION INPUT'!$B$4,2),FIXED('INFORMATION INPUT'!$B$4,0)))</f>
        <v/>
      </c>
      <c r="D206" s="93" t="str">
        <f>IF('THICKNESS INPUT'!C207="","",'THICKNESS INPUT'!C207)</f>
        <v/>
      </c>
      <c r="E206" s="93" t="str">
        <f>IF('THICKNESS INPUT'!D207="","",'THICKNESS INPUT'!D207)</f>
        <v/>
      </c>
      <c r="F206" s="94" t="str">
        <f>IF('THICKNESS INPUT'!E207="","",'THICKNESS INPUT'!E207)</f>
        <v/>
      </c>
      <c r="G206" s="93" t="str">
        <f>IF('THICKNESS INPUT'!F207="","",'THICKNESS INPUT'!F207)</f>
        <v/>
      </c>
      <c r="H206" s="93" t="str">
        <f>IF('THICKNESS INPUT'!G207="","",IF('INFORMATION INPUT'!$B$3="IN",FIXED('THICKNESS INPUT'!G207,2),ROUND('THICKNESS INPUT'!G207*25.4,0)))</f>
        <v/>
      </c>
      <c r="I206" s="93" t="str">
        <f>IF('THICKNESS INPUT'!H207="","",IF('INFORMATION INPUT'!$B$3="IN",FIXED('THICKNESS INPUT'!H207,2),ROUND('THICKNESS INPUT'!H207*25.4,0)))</f>
        <v/>
      </c>
      <c r="J206" s="93" t="str">
        <f>IF('THICKNESS INPUT'!I207="","",IF('INFORMATION INPUT'!$B$3="IN",FIXED('THICKNESS INPUT'!I207,2),ROUND('THICKNESS INPUT'!I207*25.4,0)))</f>
        <v/>
      </c>
      <c r="K206" s="93" t="str">
        <f>IF('THICKNESS INPUT'!J207="","",IF('INFORMATION INPUT'!$B$3="IN",FIXED('THICKNESS INPUT'!J207,2),ROUND('THICKNESS INPUT'!J207*25.4,0)))</f>
        <v/>
      </c>
      <c r="L206" s="93" t="str">
        <f>IF('THICKNESS INPUT'!K207="","",IF('INFORMATION INPUT'!$B$3="IN",FIXED('THICKNESS INPUT'!K207,2),ROUND('THICKNESS INPUT'!K207*25.4,0)))</f>
        <v/>
      </c>
      <c r="M206" s="93" t="str">
        <f>IF('THICKNESS INPUT'!L207="","",IF('INFORMATION INPUT'!$B$3="IN",FIXED('THICKNESS INPUT'!L207,2),ROUND('THICKNESS INPUT'!L207*25.4,0)))</f>
        <v/>
      </c>
      <c r="N206" s="93" t="str">
        <f>IF('THICKNESS INPUT'!M207="","",IF('INFORMATION INPUT'!$B$3="IN",FIXED('THICKNESS INPUT'!M207,2),ROUND('THICKNESS INPUT'!M207*25.4,0)))</f>
        <v/>
      </c>
      <c r="O206" s="93" t="str">
        <f>IF('THICKNESS INPUT'!N207="","",IF('INFORMATION INPUT'!$B$3="IN",FIXED('THICKNESS INPUT'!N207,2),ROUND('THICKNESS INPUT'!N207*25.4,0)))</f>
        <v/>
      </c>
      <c r="P206" s="93" t="str">
        <f>IF('THICKNESS INPUT'!O207="","",IF('INFORMATION INPUT'!$B$3="IN",FIXED('THICKNESS INPUT'!O207,2),ROUND('THICKNESS INPUT'!O207*25.4,0)))</f>
        <v/>
      </c>
      <c r="Q206" s="91" t="str">
        <f>IF(H206="","",IF('INFORMATION INPUT'!$B$3="IN",(FIXED(MROUND(AVERAGE('THICKNESS INPUT'!G207:O207),0.05),2)),MROUND(AVERAGE(H206:P206),1)))</f>
        <v/>
      </c>
      <c r="R206" s="93" t="str">
        <f t="shared" si="27"/>
        <v xml:space="preserve"> </v>
      </c>
      <c r="S206" s="93" t="str">
        <f>IF('THICKNESS INPUT'!P207="","",'THICKNESS INPUT'!P207)</f>
        <v/>
      </c>
      <c r="T206" s="93" t="str">
        <f>IF('THICKNESS INPUT'!Q207="","",IF('INFORMATION INPUT'!$B$3="IN",FIXED(MROUND('THICKNESS INPUT'!Q207,0.05),2),ROUND('THICKNESS INPUT'!Q207*25.4,0)))</f>
        <v/>
      </c>
      <c r="U206" s="93" t="str">
        <f t="shared" si="28"/>
        <v/>
      </c>
      <c r="V206" s="97"/>
      <c r="W206" s="98">
        <f>'INFORMATION INPUT'!$B$4-IF(+'INFORMATION INPUT'!$C$3="METRIC",25.4,1)</f>
        <v>7</v>
      </c>
      <c r="X206" s="98">
        <f t="shared" si="29"/>
        <v>0</v>
      </c>
      <c r="Y206" s="98">
        <f>IF(MAXA($AO206)&gt;'INFORMATION INPUT'!$B$4,IF(($AO206&gt;=(3*'THICKNESS REPORT'!$E$27)+'INFORMATION INPUT'!$B$4),1,0),0)</f>
        <v>0</v>
      </c>
      <c r="Z206" s="98">
        <f t="shared" si="30"/>
        <v>0</v>
      </c>
      <c r="AA206" s="98" t="str">
        <f t="shared" si="31"/>
        <v/>
      </c>
      <c r="AB206" s="83"/>
      <c r="AC206" s="83"/>
      <c r="AD206" s="83"/>
      <c r="AE206" s="83"/>
      <c r="AF206" s="98">
        <f t="shared" si="32"/>
        <v>0</v>
      </c>
      <c r="AH206" s="17">
        <f t="shared" si="33"/>
        <v>0</v>
      </c>
      <c r="AI206" s="17">
        <f t="shared" si="34"/>
        <v>9</v>
      </c>
      <c r="AJ206" s="17"/>
      <c r="AK206" s="17"/>
      <c r="AL206" s="17"/>
      <c r="AM206" s="17"/>
      <c r="AN206" s="17"/>
      <c r="AO206" s="17" t="str">
        <f t="shared" si="35"/>
        <v/>
      </c>
    </row>
    <row r="207" spans="1:41" ht="18">
      <c r="A207" s="91" t="str">
        <f>IF('THICKNESS INPUT'!A208="","",'THICKNESS INPUT'!A208)</f>
        <v/>
      </c>
      <c r="B207" s="92" t="str">
        <f>IF('THICKNESS INPUT'!B208="","",'THICKNESS INPUT'!B208)</f>
        <v/>
      </c>
      <c r="C207" s="93" t="str">
        <f>IF($H207="","",IF('INFORMATION INPUT'!$B$3="IN",FIXED('INFORMATION INPUT'!$B$4,2),FIXED('INFORMATION INPUT'!$B$4,0)))</f>
        <v/>
      </c>
      <c r="D207" s="93" t="str">
        <f>IF('THICKNESS INPUT'!C208="","",'THICKNESS INPUT'!C208)</f>
        <v/>
      </c>
      <c r="E207" s="93" t="str">
        <f>IF('THICKNESS INPUT'!D208="","",'THICKNESS INPUT'!D208)</f>
        <v/>
      </c>
      <c r="F207" s="94" t="str">
        <f>IF('THICKNESS INPUT'!E208="","",'THICKNESS INPUT'!E208)</f>
        <v/>
      </c>
      <c r="G207" s="93" t="str">
        <f>IF('THICKNESS INPUT'!F208="","",'THICKNESS INPUT'!F208)</f>
        <v/>
      </c>
      <c r="H207" s="93" t="str">
        <f>IF('THICKNESS INPUT'!G208="","",IF('INFORMATION INPUT'!$B$3="IN",FIXED('THICKNESS INPUT'!G208,2),ROUND('THICKNESS INPUT'!G208*25.4,0)))</f>
        <v/>
      </c>
      <c r="I207" s="93" t="str">
        <f>IF('THICKNESS INPUT'!H208="","",IF('INFORMATION INPUT'!$B$3="IN",FIXED('THICKNESS INPUT'!H208,2),ROUND('THICKNESS INPUT'!H208*25.4,0)))</f>
        <v/>
      </c>
      <c r="J207" s="93" t="str">
        <f>IF('THICKNESS INPUT'!I208="","",IF('INFORMATION INPUT'!$B$3="IN",FIXED('THICKNESS INPUT'!I208,2),ROUND('THICKNESS INPUT'!I208*25.4,0)))</f>
        <v/>
      </c>
      <c r="K207" s="93" t="str">
        <f>IF('THICKNESS INPUT'!J208="","",IF('INFORMATION INPUT'!$B$3="IN",FIXED('THICKNESS INPUT'!J208,2),ROUND('THICKNESS INPUT'!J208*25.4,0)))</f>
        <v/>
      </c>
      <c r="L207" s="93" t="str">
        <f>IF('THICKNESS INPUT'!K208="","",IF('INFORMATION INPUT'!$B$3="IN",FIXED('THICKNESS INPUT'!K208,2),ROUND('THICKNESS INPUT'!K208*25.4,0)))</f>
        <v/>
      </c>
      <c r="M207" s="93" t="str">
        <f>IF('THICKNESS INPUT'!L208="","",IF('INFORMATION INPUT'!$B$3="IN",FIXED('THICKNESS INPUT'!L208,2),ROUND('THICKNESS INPUT'!L208*25.4,0)))</f>
        <v/>
      </c>
      <c r="N207" s="93" t="str">
        <f>IF('THICKNESS INPUT'!M208="","",IF('INFORMATION INPUT'!$B$3="IN",FIXED('THICKNESS INPUT'!M208,2),ROUND('THICKNESS INPUT'!M208*25.4,0)))</f>
        <v/>
      </c>
      <c r="O207" s="93" t="str">
        <f>IF('THICKNESS INPUT'!N208="","",IF('INFORMATION INPUT'!$B$3="IN",FIXED('THICKNESS INPUT'!N208,2),ROUND('THICKNESS INPUT'!N208*25.4,0)))</f>
        <v/>
      </c>
      <c r="P207" s="93" t="str">
        <f>IF('THICKNESS INPUT'!O208="","",IF('INFORMATION INPUT'!$B$3="IN",FIXED('THICKNESS INPUT'!O208,2),ROUND('THICKNESS INPUT'!O208*25.4,0)))</f>
        <v/>
      </c>
      <c r="Q207" s="91" t="str">
        <f>IF(H207="","",IF('INFORMATION INPUT'!$B$3="IN",(FIXED(MROUND(AVERAGE('THICKNESS INPUT'!G208:O208),0.05),2)),MROUND(AVERAGE(H207:P207),1)))</f>
        <v/>
      </c>
      <c r="R207" s="93" t="str">
        <f t="shared" si="27"/>
        <v xml:space="preserve"> </v>
      </c>
      <c r="S207" s="93" t="str">
        <f>IF('THICKNESS INPUT'!P208="","",'THICKNESS INPUT'!P208)</f>
        <v/>
      </c>
      <c r="T207" s="93" t="str">
        <f>IF('THICKNESS INPUT'!Q208="","",IF('INFORMATION INPUT'!$B$3="IN",FIXED(MROUND('THICKNESS INPUT'!Q208,0.05),2),ROUND('THICKNESS INPUT'!Q208*25.4,0)))</f>
        <v/>
      </c>
      <c r="U207" s="93" t="str">
        <f t="shared" si="28"/>
        <v/>
      </c>
      <c r="V207" s="97"/>
      <c r="W207" s="98">
        <f>'INFORMATION INPUT'!$B$4-IF(+'INFORMATION INPUT'!$C$3="METRIC",25.4,1)</f>
        <v>7</v>
      </c>
      <c r="X207" s="98">
        <f t="shared" si="29"/>
        <v>0</v>
      </c>
      <c r="Y207" s="98">
        <f>IF(MAXA($AO207)&gt;'INFORMATION INPUT'!$B$4,IF(($AO207&gt;=(3*'THICKNESS REPORT'!$E$27)+'INFORMATION INPUT'!$B$4),1,0),0)</f>
        <v>0</v>
      </c>
      <c r="Z207" s="98">
        <f t="shared" si="30"/>
        <v>0</v>
      </c>
      <c r="AA207" s="98" t="str">
        <f t="shared" si="31"/>
        <v/>
      </c>
      <c r="AB207" s="83"/>
      <c r="AC207" s="83"/>
      <c r="AD207" s="83"/>
      <c r="AE207" s="83"/>
      <c r="AF207" s="98">
        <f t="shared" si="32"/>
        <v>0</v>
      </c>
      <c r="AH207" s="17">
        <f t="shared" si="33"/>
        <v>0</v>
      </c>
      <c r="AI207" s="17">
        <f t="shared" si="34"/>
        <v>9</v>
      </c>
      <c r="AJ207" s="17"/>
      <c r="AK207" s="17"/>
      <c r="AL207" s="17"/>
      <c r="AM207" s="17"/>
      <c r="AN207" s="17"/>
      <c r="AO207" s="17" t="str">
        <f t="shared" si="35"/>
        <v/>
      </c>
    </row>
    <row r="208" spans="1:41" ht="18">
      <c r="A208" s="91" t="str">
        <f>IF('THICKNESS INPUT'!A209="","",'THICKNESS INPUT'!A209)</f>
        <v/>
      </c>
      <c r="B208" s="92" t="str">
        <f>IF('THICKNESS INPUT'!B209="","",'THICKNESS INPUT'!B209)</f>
        <v/>
      </c>
      <c r="C208" s="93" t="str">
        <f>IF($H208="","",IF('INFORMATION INPUT'!$B$3="IN",FIXED('INFORMATION INPUT'!$B$4,2),FIXED('INFORMATION INPUT'!$B$4,0)))</f>
        <v/>
      </c>
      <c r="D208" s="93" t="str">
        <f>IF('THICKNESS INPUT'!C209="","",'THICKNESS INPUT'!C209)</f>
        <v/>
      </c>
      <c r="E208" s="93" t="str">
        <f>IF('THICKNESS INPUT'!D209="","",'THICKNESS INPUT'!D209)</f>
        <v/>
      </c>
      <c r="F208" s="94" t="str">
        <f>IF('THICKNESS INPUT'!E209="","",'THICKNESS INPUT'!E209)</f>
        <v/>
      </c>
      <c r="G208" s="93" t="str">
        <f>IF('THICKNESS INPUT'!F209="","",'THICKNESS INPUT'!F209)</f>
        <v/>
      </c>
      <c r="H208" s="93" t="str">
        <f>IF('THICKNESS INPUT'!G209="","",IF('INFORMATION INPUT'!$B$3="IN",FIXED('THICKNESS INPUT'!G209,2),ROUND('THICKNESS INPUT'!G209*25.4,0)))</f>
        <v/>
      </c>
      <c r="I208" s="93" t="str">
        <f>IF('THICKNESS INPUT'!H209="","",IF('INFORMATION INPUT'!$B$3="IN",FIXED('THICKNESS INPUT'!H209,2),ROUND('THICKNESS INPUT'!H209*25.4,0)))</f>
        <v/>
      </c>
      <c r="J208" s="93" t="str">
        <f>IF('THICKNESS INPUT'!I209="","",IF('INFORMATION INPUT'!$B$3="IN",FIXED('THICKNESS INPUT'!I209,2),ROUND('THICKNESS INPUT'!I209*25.4,0)))</f>
        <v/>
      </c>
      <c r="K208" s="93" t="str">
        <f>IF('THICKNESS INPUT'!J209="","",IF('INFORMATION INPUT'!$B$3="IN",FIXED('THICKNESS INPUT'!J209,2),ROUND('THICKNESS INPUT'!J209*25.4,0)))</f>
        <v/>
      </c>
      <c r="L208" s="93" t="str">
        <f>IF('THICKNESS INPUT'!K209="","",IF('INFORMATION INPUT'!$B$3="IN",FIXED('THICKNESS INPUT'!K209,2),ROUND('THICKNESS INPUT'!K209*25.4,0)))</f>
        <v/>
      </c>
      <c r="M208" s="93" t="str">
        <f>IF('THICKNESS INPUT'!L209="","",IF('INFORMATION INPUT'!$B$3="IN",FIXED('THICKNESS INPUT'!L209,2),ROUND('THICKNESS INPUT'!L209*25.4,0)))</f>
        <v/>
      </c>
      <c r="N208" s="93" t="str">
        <f>IF('THICKNESS INPUT'!M209="","",IF('INFORMATION INPUT'!$B$3="IN",FIXED('THICKNESS INPUT'!M209,2),ROUND('THICKNESS INPUT'!M209*25.4,0)))</f>
        <v/>
      </c>
      <c r="O208" s="93" t="str">
        <f>IF('THICKNESS INPUT'!N209="","",IF('INFORMATION INPUT'!$B$3="IN",FIXED('THICKNESS INPUT'!N209,2),ROUND('THICKNESS INPUT'!N209*25.4,0)))</f>
        <v/>
      </c>
      <c r="P208" s="93" t="str">
        <f>IF('THICKNESS INPUT'!O209="","",IF('INFORMATION INPUT'!$B$3="IN",FIXED('THICKNESS INPUT'!O209,2),ROUND('THICKNESS INPUT'!O209*25.4,0)))</f>
        <v/>
      </c>
      <c r="Q208" s="91" t="str">
        <f>IF(H208="","",IF('INFORMATION INPUT'!$B$3="IN",(FIXED(MROUND(AVERAGE('THICKNESS INPUT'!G209:O209),0.05),2)),MROUND(AVERAGE(H208:P208),1)))</f>
        <v/>
      </c>
      <c r="R208" s="93" t="str">
        <f t="shared" si="27"/>
        <v xml:space="preserve"> </v>
      </c>
      <c r="S208" s="93" t="str">
        <f>IF('THICKNESS INPUT'!P209="","",'THICKNESS INPUT'!P209)</f>
        <v/>
      </c>
      <c r="T208" s="93" t="str">
        <f>IF('THICKNESS INPUT'!Q209="","",IF('INFORMATION INPUT'!$B$3="IN",FIXED(MROUND('THICKNESS INPUT'!Q209,0.05),2),ROUND('THICKNESS INPUT'!Q209*25.4,0)))</f>
        <v/>
      </c>
      <c r="U208" s="93" t="str">
        <f t="shared" si="28"/>
        <v/>
      </c>
      <c r="V208" s="97"/>
      <c r="W208" s="98">
        <f>'INFORMATION INPUT'!$B$4-IF(+'INFORMATION INPUT'!$C$3="METRIC",25.4,1)</f>
        <v>7</v>
      </c>
      <c r="X208" s="98">
        <f t="shared" si="29"/>
        <v>0</v>
      </c>
      <c r="Y208" s="98">
        <f>IF(MAXA($AO208)&gt;'INFORMATION INPUT'!$B$4,IF(($AO208&gt;=(3*'THICKNESS REPORT'!$E$27)+'INFORMATION INPUT'!$B$4),1,0),0)</f>
        <v>0</v>
      </c>
      <c r="Z208" s="98">
        <f t="shared" si="30"/>
        <v>0</v>
      </c>
      <c r="AA208" s="98" t="str">
        <f t="shared" si="31"/>
        <v/>
      </c>
      <c r="AB208" s="83"/>
      <c r="AC208" s="83"/>
      <c r="AD208" s="83"/>
      <c r="AE208" s="83"/>
      <c r="AF208" s="98">
        <f t="shared" si="32"/>
        <v>0</v>
      </c>
      <c r="AH208" s="17">
        <f t="shared" si="33"/>
        <v>0</v>
      </c>
      <c r="AI208" s="17">
        <f t="shared" si="34"/>
        <v>9</v>
      </c>
      <c r="AJ208" s="17"/>
      <c r="AK208" s="17"/>
      <c r="AL208" s="17"/>
      <c r="AM208" s="17"/>
      <c r="AN208" s="17"/>
      <c r="AO208" s="17" t="str">
        <f t="shared" si="35"/>
        <v/>
      </c>
    </row>
    <row r="209" spans="1:41" ht="18">
      <c r="A209" s="91" t="str">
        <f>IF('THICKNESS INPUT'!A210="","",'THICKNESS INPUT'!A210)</f>
        <v/>
      </c>
      <c r="B209" s="92" t="str">
        <f>IF('THICKNESS INPUT'!B210="","",'THICKNESS INPUT'!B210)</f>
        <v/>
      </c>
      <c r="C209" s="93" t="str">
        <f>IF($H209="","",IF('INFORMATION INPUT'!$B$3="IN",FIXED('INFORMATION INPUT'!$B$4,2),FIXED('INFORMATION INPUT'!$B$4,0)))</f>
        <v/>
      </c>
      <c r="D209" s="93" t="str">
        <f>IF('THICKNESS INPUT'!C210="","",'THICKNESS INPUT'!C210)</f>
        <v/>
      </c>
      <c r="E209" s="93" t="str">
        <f>IF('THICKNESS INPUT'!D210="","",'THICKNESS INPUT'!D210)</f>
        <v/>
      </c>
      <c r="F209" s="94" t="str">
        <f>IF('THICKNESS INPUT'!E210="","",'THICKNESS INPUT'!E210)</f>
        <v/>
      </c>
      <c r="G209" s="93" t="str">
        <f>IF('THICKNESS INPUT'!F210="","",'THICKNESS INPUT'!F210)</f>
        <v/>
      </c>
      <c r="H209" s="93" t="str">
        <f>IF('THICKNESS INPUT'!G210="","",IF('INFORMATION INPUT'!$B$3="IN",FIXED('THICKNESS INPUT'!G210,2),ROUND('THICKNESS INPUT'!G210*25.4,0)))</f>
        <v/>
      </c>
      <c r="I209" s="93" t="str">
        <f>IF('THICKNESS INPUT'!H210="","",IF('INFORMATION INPUT'!$B$3="IN",FIXED('THICKNESS INPUT'!H210,2),ROUND('THICKNESS INPUT'!H210*25.4,0)))</f>
        <v/>
      </c>
      <c r="J209" s="93" t="str">
        <f>IF('THICKNESS INPUT'!I210="","",IF('INFORMATION INPUT'!$B$3="IN",FIXED('THICKNESS INPUT'!I210,2),ROUND('THICKNESS INPUT'!I210*25.4,0)))</f>
        <v/>
      </c>
      <c r="K209" s="93" t="str">
        <f>IF('THICKNESS INPUT'!J210="","",IF('INFORMATION INPUT'!$B$3="IN",FIXED('THICKNESS INPUT'!J210,2),ROUND('THICKNESS INPUT'!J210*25.4,0)))</f>
        <v/>
      </c>
      <c r="L209" s="93" t="str">
        <f>IF('THICKNESS INPUT'!K210="","",IF('INFORMATION INPUT'!$B$3="IN",FIXED('THICKNESS INPUT'!K210,2),ROUND('THICKNESS INPUT'!K210*25.4,0)))</f>
        <v/>
      </c>
      <c r="M209" s="93" t="str">
        <f>IF('THICKNESS INPUT'!L210="","",IF('INFORMATION INPUT'!$B$3="IN",FIXED('THICKNESS INPUT'!L210,2),ROUND('THICKNESS INPUT'!L210*25.4,0)))</f>
        <v/>
      </c>
      <c r="N209" s="93" t="str">
        <f>IF('THICKNESS INPUT'!M210="","",IF('INFORMATION INPUT'!$B$3="IN",FIXED('THICKNESS INPUT'!M210,2),ROUND('THICKNESS INPUT'!M210*25.4,0)))</f>
        <v/>
      </c>
      <c r="O209" s="93" t="str">
        <f>IF('THICKNESS INPUT'!N210="","",IF('INFORMATION INPUT'!$B$3="IN",FIXED('THICKNESS INPUT'!N210,2),ROUND('THICKNESS INPUT'!N210*25.4,0)))</f>
        <v/>
      </c>
      <c r="P209" s="93" t="str">
        <f>IF('THICKNESS INPUT'!O210="","",IF('INFORMATION INPUT'!$B$3="IN",FIXED('THICKNESS INPUT'!O210,2),ROUND('THICKNESS INPUT'!O210*25.4,0)))</f>
        <v/>
      </c>
      <c r="Q209" s="91" t="str">
        <f>IF(H209="","",IF('INFORMATION INPUT'!$B$3="IN",(FIXED(MROUND(AVERAGE('THICKNESS INPUT'!G210:O210),0.05),2)),MROUND(AVERAGE(H209:P209),1)))</f>
        <v/>
      </c>
      <c r="R209" s="93" t="str">
        <f t="shared" si="27"/>
        <v xml:space="preserve"> </v>
      </c>
      <c r="S209" s="93" t="str">
        <f>IF('THICKNESS INPUT'!P210="","",'THICKNESS INPUT'!P210)</f>
        <v/>
      </c>
      <c r="T209" s="93" t="str">
        <f>IF('THICKNESS INPUT'!Q210="","",IF('INFORMATION INPUT'!$B$3="IN",FIXED(MROUND('THICKNESS INPUT'!Q210,0.05),2),ROUND('THICKNESS INPUT'!Q210*25.4,0)))</f>
        <v/>
      </c>
      <c r="U209" s="93" t="str">
        <f t="shared" si="28"/>
        <v/>
      </c>
      <c r="V209" s="97"/>
      <c r="W209" s="98">
        <f>'INFORMATION INPUT'!$B$4-IF(+'INFORMATION INPUT'!$C$3="METRIC",25.4,1)</f>
        <v>7</v>
      </c>
      <c r="X209" s="98">
        <f t="shared" si="29"/>
        <v>0</v>
      </c>
      <c r="Y209" s="98">
        <f>IF(MAXA($AO209)&gt;'INFORMATION INPUT'!$B$4,IF(($AO209&gt;=(3*'THICKNESS REPORT'!$E$27)+'INFORMATION INPUT'!$B$4),1,0),0)</f>
        <v>0</v>
      </c>
      <c r="Z209" s="98">
        <f t="shared" si="30"/>
        <v>0</v>
      </c>
      <c r="AA209" s="98" t="str">
        <f t="shared" si="31"/>
        <v/>
      </c>
      <c r="AB209" s="83"/>
      <c r="AC209" s="83"/>
      <c r="AD209" s="83"/>
      <c r="AE209" s="83"/>
      <c r="AF209" s="98">
        <f t="shared" si="32"/>
        <v>0</v>
      </c>
      <c r="AH209" s="17">
        <f t="shared" si="33"/>
        <v>0</v>
      </c>
      <c r="AI209" s="17">
        <f t="shared" si="34"/>
        <v>9</v>
      </c>
      <c r="AJ209" s="17"/>
      <c r="AK209" s="17"/>
      <c r="AL209" s="17"/>
      <c r="AM209" s="17"/>
      <c r="AN209" s="17"/>
      <c r="AO209" s="17" t="str">
        <f t="shared" si="35"/>
        <v/>
      </c>
    </row>
    <row r="210" spans="1:41" ht="18">
      <c r="A210" s="91" t="str">
        <f>IF('THICKNESS INPUT'!A211="","",'THICKNESS INPUT'!A211)</f>
        <v/>
      </c>
      <c r="B210" s="92" t="str">
        <f>IF('THICKNESS INPUT'!B211="","",'THICKNESS INPUT'!B211)</f>
        <v/>
      </c>
      <c r="C210" s="93" t="str">
        <f>IF($H210="","",IF('INFORMATION INPUT'!$B$3="IN",FIXED('INFORMATION INPUT'!$B$4,2),FIXED('INFORMATION INPUT'!$B$4,0)))</f>
        <v/>
      </c>
      <c r="D210" s="93" t="str">
        <f>IF('THICKNESS INPUT'!C211="","",'THICKNESS INPUT'!C211)</f>
        <v/>
      </c>
      <c r="E210" s="93" t="str">
        <f>IF('THICKNESS INPUT'!D211="","",'THICKNESS INPUT'!D211)</f>
        <v/>
      </c>
      <c r="F210" s="94" t="str">
        <f>IF('THICKNESS INPUT'!E211="","",'THICKNESS INPUT'!E211)</f>
        <v/>
      </c>
      <c r="G210" s="93" t="str">
        <f>IF('THICKNESS INPUT'!F211="","",'THICKNESS INPUT'!F211)</f>
        <v/>
      </c>
      <c r="H210" s="93" t="str">
        <f>IF('THICKNESS INPUT'!G211="","",IF('INFORMATION INPUT'!$B$3="IN",FIXED('THICKNESS INPUT'!G211,2),ROUND('THICKNESS INPUT'!G211*25.4,0)))</f>
        <v/>
      </c>
      <c r="I210" s="93" t="str">
        <f>IF('THICKNESS INPUT'!H211="","",IF('INFORMATION INPUT'!$B$3="IN",FIXED('THICKNESS INPUT'!H211,2),ROUND('THICKNESS INPUT'!H211*25.4,0)))</f>
        <v/>
      </c>
      <c r="J210" s="93" t="str">
        <f>IF('THICKNESS INPUT'!I211="","",IF('INFORMATION INPUT'!$B$3="IN",FIXED('THICKNESS INPUT'!I211,2),ROUND('THICKNESS INPUT'!I211*25.4,0)))</f>
        <v/>
      </c>
      <c r="K210" s="93" t="str">
        <f>IF('THICKNESS INPUT'!J211="","",IF('INFORMATION INPUT'!$B$3="IN",FIXED('THICKNESS INPUT'!J211,2),ROUND('THICKNESS INPUT'!J211*25.4,0)))</f>
        <v/>
      </c>
      <c r="L210" s="93" t="str">
        <f>IF('THICKNESS INPUT'!K211="","",IF('INFORMATION INPUT'!$B$3="IN",FIXED('THICKNESS INPUT'!K211,2),ROUND('THICKNESS INPUT'!K211*25.4,0)))</f>
        <v/>
      </c>
      <c r="M210" s="93" t="str">
        <f>IF('THICKNESS INPUT'!L211="","",IF('INFORMATION INPUT'!$B$3="IN",FIXED('THICKNESS INPUT'!L211,2),ROUND('THICKNESS INPUT'!L211*25.4,0)))</f>
        <v/>
      </c>
      <c r="N210" s="93" t="str">
        <f>IF('THICKNESS INPUT'!M211="","",IF('INFORMATION INPUT'!$B$3="IN",FIXED('THICKNESS INPUT'!M211,2),ROUND('THICKNESS INPUT'!M211*25.4,0)))</f>
        <v/>
      </c>
      <c r="O210" s="93" t="str">
        <f>IF('THICKNESS INPUT'!N211="","",IF('INFORMATION INPUT'!$B$3="IN",FIXED('THICKNESS INPUT'!N211,2),ROUND('THICKNESS INPUT'!N211*25.4,0)))</f>
        <v/>
      </c>
      <c r="P210" s="93" t="str">
        <f>IF('THICKNESS INPUT'!O211="","",IF('INFORMATION INPUT'!$B$3="IN",FIXED('THICKNESS INPUT'!O211,2),ROUND('THICKNESS INPUT'!O211*25.4,0)))</f>
        <v/>
      </c>
      <c r="Q210" s="91" t="str">
        <f>IF(H210="","",IF('INFORMATION INPUT'!$B$3="IN",(FIXED(MROUND(AVERAGE('THICKNESS INPUT'!G211:O211),0.05),2)),MROUND(AVERAGE(H210:P210),1)))</f>
        <v/>
      </c>
      <c r="R210" s="93" t="str">
        <f t="shared" si="27"/>
        <v xml:space="preserve"> </v>
      </c>
      <c r="S210" s="93" t="str">
        <f>IF('THICKNESS INPUT'!P211="","",'THICKNESS INPUT'!P211)</f>
        <v/>
      </c>
      <c r="T210" s="93" t="str">
        <f>IF('THICKNESS INPUT'!Q211="","",IF('INFORMATION INPUT'!$B$3="IN",FIXED(MROUND('THICKNESS INPUT'!Q211,0.05),2),ROUND('THICKNESS INPUT'!Q211*25.4,0)))</f>
        <v/>
      </c>
      <c r="U210" s="93" t="str">
        <f t="shared" si="28"/>
        <v/>
      </c>
      <c r="V210" s="97"/>
      <c r="W210" s="98">
        <f>'INFORMATION INPUT'!$B$4-IF(+'INFORMATION INPUT'!$C$3="METRIC",25.4,1)</f>
        <v>7</v>
      </c>
      <c r="X210" s="98">
        <f t="shared" si="29"/>
        <v>0</v>
      </c>
      <c r="Y210" s="98">
        <f>IF(MAXA($AO210)&gt;'INFORMATION INPUT'!$B$4,IF(($AO210&gt;=(3*'THICKNESS REPORT'!$E$27)+'INFORMATION INPUT'!$B$4),1,0),0)</f>
        <v>0</v>
      </c>
      <c r="Z210" s="98">
        <f t="shared" si="30"/>
        <v>0</v>
      </c>
      <c r="AA210" s="98" t="str">
        <f t="shared" si="31"/>
        <v/>
      </c>
      <c r="AB210" s="83"/>
      <c r="AC210" s="83"/>
      <c r="AD210" s="83"/>
      <c r="AE210" s="83"/>
      <c r="AF210" s="98">
        <f t="shared" si="32"/>
        <v>0</v>
      </c>
      <c r="AH210" s="17">
        <f t="shared" si="33"/>
        <v>0</v>
      </c>
      <c r="AI210" s="17">
        <f t="shared" si="34"/>
        <v>9</v>
      </c>
      <c r="AJ210" s="17"/>
      <c r="AK210" s="17"/>
      <c r="AL210" s="17"/>
      <c r="AM210" s="17"/>
      <c r="AN210" s="17"/>
      <c r="AO210" s="17" t="str">
        <f t="shared" si="35"/>
        <v/>
      </c>
    </row>
    <row r="211" spans="1:41" ht="18">
      <c r="A211" s="91" t="str">
        <f>IF('THICKNESS INPUT'!A212="","",'THICKNESS INPUT'!A212)</f>
        <v/>
      </c>
      <c r="B211" s="92" t="str">
        <f>IF('THICKNESS INPUT'!B212="","",'THICKNESS INPUT'!B212)</f>
        <v/>
      </c>
      <c r="C211" s="93" t="str">
        <f>IF($H211="","",IF('INFORMATION INPUT'!$B$3="IN",FIXED('INFORMATION INPUT'!$B$4,2),FIXED('INFORMATION INPUT'!$B$4,0)))</f>
        <v/>
      </c>
      <c r="D211" s="93" t="str">
        <f>IF('THICKNESS INPUT'!C212="","",'THICKNESS INPUT'!C212)</f>
        <v/>
      </c>
      <c r="E211" s="93" t="str">
        <f>IF('THICKNESS INPUT'!D212="","",'THICKNESS INPUT'!D212)</f>
        <v/>
      </c>
      <c r="F211" s="94" t="str">
        <f>IF('THICKNESS INPUT'!E212="","",'THICKNESS INPUT'!E212)</f>
        <v/>
      </c>
      <c r="G211" s="93" t="str">
        <f>IF('THICKNESS INPUT'!F212="","",'THICKNESS INPUT'!F212)</f>
        <v/>
      </c>
      <c r="H211" s="93" t="str">
        <f>IF('THICKNESS INPUT'!G212="","",IF('INFORMATION INPUT'!$B$3="IN",FIXED('THICKNESS INPUT'!G212,2),ROUND('THICKNESS INPUT'!G212*25.4,0)))</f>
        <v/>
      </c>
      <c r="I211" s="93" t="str">
        <f>IF('THICKNESS INPUT'!H212="","",IF('INFORMATION INPUT'!$B$3="IN",FIXED('THICKNESS INPUT'!H212,2),ROUND('THICKNESS INPUT'!H212*25.4,0)))</f>
        <v/>
      </c>
      <c r="J211" s="93" t="str">
        <f>IF('THICKNESS INPUT'!I212="","",IF('INFORMATION INPUT'!$B$3="IN",FIXED('THICKNESS INPUT'!I212,2),ROUND('THICKNESS INPUT'!I212*25.4,0)))</f>
        <v/>
      </c>
      <c r="K211" s="93" t="str">
        <f>IF('THICKNESS INPUT'!J212="","",IF('INFORMATION INPUT'!$B$3="IN",FIXED('THICKNESS INPUT'!J212,2),ROUND('THICKNESS INPUT'!J212*25.4,0)))</f>
        <v/>
      </c>
      <c r="L211" s="93" t="str">
        <f>IF('THICKNESS INPUT'!K212="","",IF('INFORMATION INPUT'!$B$3="IN",FIXED('THICKNESS INPUT'!K212,2),ROUND('THICKNESS INPUT'!K212*25.4,0)))</f>
        <v/>
      </c>
      <c r="M211" s="93" t="str">
        <f>IF('THICKNESS INPUT'!L212="","",IF('INFORMATION INPUT'!$B$3="IN",FIXED('THICKNESS INPUT'!L212,2),ROUND('THICKNESS INPUT'!L212*25.4,0)))</f>
        <v/>
      </c>
      <c r="N211" s="93" t="str">
        <f>IF('THICKNESS INPUT'!M212="","",IF('INFORMATION INPUT'!$B$3="IN",FIXED('THICKNESS INPUT'!M212,2),ROUND('THICKNESS INPUT'!M212*25.4,0)))</f>
        <v/>
      </c>
      <c r="O211" s="93" t="str">
        <f>IF('THICKNESS INPUT'!N212="","",IF('INFORMATION INPUT'!$B$3="IN",FIXED('THICKNESS INPUT'!N212,2),ROUND('THICKNESS INPUT'!N212*25.4,0)))</f>
        <v/>
      </c>
      <c r="P211" s="93" t="str">
        <f>IF('THICKNESS INPUT'!O212="","",IF('INFORMATION INPUT'!$B$3="IN",FIXED('THICKNESS INPUT'!O212,2),ROUND('THICKNESS INPUT'!O212*25.4,0)))</f>
        <v/>
      </c>
      <c r="Q211" s="91" t="str">
        <f>IF(H211="","",IF('INFORMATION INPUT'!$B$3="IN",(FIXED(MROUND(AVERAGE('THICKNESS INPUT'!G212:O212),0.05),2)),MROUND(AVERAGE(H211:P211),1)))</f>
        <v/>
      </c>
      <c r="R211" s="93" t="str">
        <f t="shared" si="27"/>
        <v xml:space="preserve"> </v>
      </c>
      <c r="S211" s="93" t="str">
        <f>IF('THICKNESS INPUT'!P212="","",'THICKNESS INPUT'!P212)</f>
        <v/>
      </c>
      <c r="T211" s="93" t="str">
        <f>IF('THICKNESS INPUT'!Q212="","",IF('INFORMATION INPUT'!$B$3="IN",FIXED(MROUND('THICKNESS INPUT'!Q212,0.05),2),ROUND('THICKNESS INPUT'!Q212*25.4,0)))</f>
        <v/>
      </c>
      <c r="U211" s="93" t="str">
        <f t="shared" si="28"/>
        <v/>
      </c>
      <c r="V211" s="97"/>
      <c r="W211" s="98">
        <f>'INFORMATION INPUT'!$B$4-IF(+'INFORMATION INPUT'!$C$3="METRIC",25.4,1)</f>
        <v>7</v>
      </c>
      <c r="X211" s="98">
        <f t="shared" si="29"/>
        <v>0</v>
      </c>
      <c r="Y211" s="98">
        <f>IF(MAXA($AO211)&gt;'INFORMATION INPUT'!$B$4,IF(($AO211&gt;=(3*'THICKNESS REPORT'!$E$27)+'INFORMATION INPUT'!$B$4),1,0),0)</f>
        <v>0</v>
      </c>
      <c r="Z211" s="98">
        <f t="shared" si="30"/>
        <v>0</v>
      </c>
      <c r="AA211" s="98" t="str">
        <f t="shared" si="31"/>
        <v/>
      </c>
      <c r="AB211" s="83"/>
      <c r="AC211" s="83"/>
      <c r="AD211" s="83"/>
      <c r="AE211" s="83"/>
      <c r="AF211" s="98">
        <f t="shared" si="32"/>
        <v>0</v>
      </c>
      <c r="AH211" s="17">
        <f t="shared" si="33"/>
        <v>0</v>
      </c>
      <c r="AI211" s="17">
        <f t="shared" si="34"/>
        <v>9</v>
      </c>
      <c r="AJ211" s="17"/>
      <c r="AK211" s="17"/>
      <c r="AL211" s="17"/>
      <c r="AM211" s="17"/>
      <c r="AN211" s="17"/>
      <c r="AO211" s="17" t="str">
        <f t="shared" si="35"/>
        <v/>
      </c>
    </row>
    <row r="212" spans="1:41" ht="18">
      <c r="A212" s="91" t="str">
        <f>IF('THICKNESS INPUT'!A213="","",'THICKNESS INPUT'!A213)</f>
        <v/>
      </c>
      <c r="B212" s="92" t="str">
        <f>IF('THICKNESS INPUT'!B213="","",'THICKNESS INPUT'!B213)</f>
        <v/>
      </c>
      <c r="C212" s="93" t="str">
        <f>IF($H212="","",IF('INFORMATION INPUT'!$B$3="IN",FIXED('INFORMATION INPUT'!$B$4,2),FIXED('INFORMATION INPUT'!$B$4,0)))</f>
        <v/>
      </c>
      <c r="D212" s="93" t="str">
        <f>IF('THICKNESS INPUT'!C213="","",'THICKNESS INPUT'!C213)</f>
        <v/>
      </c>
      <c r="E212" s="93" t="str">
        <f>IF('THICKNESS INPUT'!D213="","",'THICKNESS INPUT'!D213)</f>
        <v/>
      </c>
      <c r="F212" s="94" t="str">
        <f>IF('THICKNESS INPUT'!E213="","",'THICKNESS INPUT'!E213)</f>
        <v/>
      </c>
      <c r="G212" s="93" t="str">
        <f>IF('THICKNESS INPUT'!F213="","",'THICKNESS INPUT'!F213)</f>
        <v/>
      </c>
      <c r="H212" s="93" t="str">
        <f>IF('THICKNESS INPUT'!G213="","",IF('INFORMATION INPUT'!$B$3="IN",FIXED('THICKNESS INPUT'!G213,2),ROUND('THICKNESS INPUT'!G213*25.4,0)))</f>
        <v/>
      </c>
      <c r="I212" s="93" t="str">
        <f>IF('THICKNESS INPUT'!H213="","",IF('INFORMATION INPUT'!$B$3="IN",FIXED('THICKNESS INPUT'!H213,2),ROUND('THICKNESS INPUT'!H213*25.4,0)))</f>
        <v/>
      </c>
      <c r="J212" s="93" t="str">
        <f>IF('THICKNESS INPUT'!I213="","",IF('INFORMATION INPUT'!$B$3="IN",FIXED('THICKNESS INPUT'!I213,2),ROUND('THICKNESS INPUT'!I213*25.4,0)))</f>
        <v/>
      </c>
      <c r="K212" s="93" t="str">
        <f>IF('THICKNESS INPUT'!J213="","",IF('INFORMATION INPUT'!$B$3="IN",FIXED('THICKNESS INPUT'!J213,2),ROUND('THICKNESS INPUT'!J213*25.4,0)))</f>
        <v/>
      </c>
      <c r="L212" s="93" t="str">
        <f>IF('THICKNESS INPUT'!K213="","",IF('INFORMATION INPUT'!$B$3="IN",FIXED('THICKNESS INPUT'!K213,2),ROUND('THICKNESS INPUT'!K213*25.4,0)))</f>
        <v/>
      </c>
      <c r="M212" s="93" t="str">
        <f>IF('THICKNESS INPUT'!L213="","",IF('INFORMATION INPUT'!$B$3="IN",FIXED('THICKNESS INPUT'!L213,2),ROUND('THICKNESS INPUT'!L213*25.4,0)))</f>
        <v/>
      </c>
      <c r="N212" s="93" t="str">
        <f>IF('THICKNESS INPUT'!M213="","",IF('INFORMATION INPUT'!$B$3="IN",FIXED('THICKNESS INPUT'!M213,2),ROUND('THICKNESS INPUT'!M213*25.4,0)))</f>
        <v/>
      </c>
      <c r="O212" s="93" t="str">
        <f>IF('THICKNESS INPUT'!N213="","",IF('INFORMATION INPUT'!$B$3="IN",FIXED('THICKNESS INPUT'!N213,2),ROUND('THICKNESS INPUT'!N213*25.4,0)))</f>
        <v/>
      </c>
      <c r="P212" s="93" t="str">
        <f>IF('THICKNESS INPUT'!O213="","",IF('INFORMATION INPUT'!$B$3="IN",FIXED('THICKNESS INPUT'!O213,2),ROUND('THICKNESS INPUT'!O213*25.4,0)))</f>
        <v/>
      </c>
      <c r="Q212" s="91" t="str">
        <f>IF(H212="","",IF('INFORMATION INPUT'!$B$3="IN",(FIXED(MROUND(AVERAGE('THICKNESS INPUT'!G213:O213),0.05),2)),MROUND(AVERAGE(H212:P212),1)))</f>
        <v/>
      </c>
      <c r="R212" s="93" t="str">
        <f t="shared" si="27"/>
        <v xml:space="preserve"> </v>
      </c>
      <c r="S212" s="93" t="str">
        <f>IF('THICKNESS INPUT'!P213="","",'THICKNESS INPUT'!P213)</f>
        <v/>
      </c>
      <c r="T212" s="93" t="str">
        <f>IF('THICKNESS INPUT'!Q213="","",IF('INFORMATION INPUT'!$B$3="IN",FIXED(MROUND('THICKNESS INPUT'!Q213,0.05),2),ROUND('THICKNESS INPUT'!Q213*25.4,0)))</f>
        <v/>
      </c>
      <c r="U212" s="93" t="str">
        <f t="shared" si="28"/>
        <v/>
      </c>
      <c r="V212" s="97"/>
      <c r="W212" s="98">
        <f>'INFORMATION INPUT'!$B$4-IF(+'INFORMATION INPUT'!$C$3="METRIC",25.4,1)</f>
        <v>7</v>
      </c>
      <c r="X212" s="98">
        <f t="shared" si="29"/>
        <v>0</v>
      </c>
      <c r="Y212" s="98">
        <f>IF(MAXA($AO212)&gt;'INFORMATION INPUT'!$B$4,IF(($AO212&gt;=(3*'THICKNESS REPORT'!$E$27)+'INFORMATION INPUT'!$B$4),1,0),0)</f>
        <v>0</v>
      </c>
      <c r="Z212" s="98">
        <f t="shared" si="30"/>
        <v>0</v>
      </c>
      <c r="AA212" s="98" t="str">
        <f t="shared" si="31"/>
        <v/>
      </c>
      <c r="AB212" s="83"/>
      <c r="AC212" s="83"/>
      <c r="AD212" s="83"/>
      <c r="AE212" s="83"/>
      <c r="AF212" s="98">
        <f t="shared" si="32"/>
        <v>0</v>
      </c>
      <c r="AH212" s="17">
        <f t="shared" si="33"/>
        <v>0</v>
      </c>
      <c r="AI212" s="17">
        <f t="shared" si="34"/>
        <v>9</v>
      </c>
      <c r="AJ212" s="17"/>
      <c r="AK212" s="17"/>
      <c r="AL212" s="17"/>
      <c r="AM212" s="17"/>
      <c r="AN212" s="17"/>
      <c r="AO212" s="17" t="str">
        <f t="shared" si="35"/>
        <v/>
      </c>
    </row>
    <row r="213" spans="1:41" ht="18">
      <c r="A213" s="91" t="str">
        <f>IF('THICKNESS INPUT'!A214="","",'THICKNESS INPUT'!A214)</f>
        <v/>
      </c>
      <c r="B213" s="92" t="str">
        <f>IF('THICKNESS INPUT'!B214="","",'THICKNESS INPUT'!B214)</f>
        <v/>
      </c>
      <c r="C213" s="93" t="str">
        <f>IF($H213="","",IF('INFORMATION INPUT'!$B$3="IN",FIXED('INFORMATION INPUT'!$B$4,2),FIXED('INFORMATION INPUT'!$B$4,0)))</f>
        <v/>
      </c>
      <c r="D213" s="93" t="str">
        <f>IF('THICKNESS INPUT'!C214="","",'THICKNESS INPUT'!C214)</f>
        <v/>
      </c>
      <c r="E213" s="93" t="str">
        <f>IF('THICKNESS INPUT'!D214="","",'THICKNESS INPUT'!D214)</f>
        <v/>
      </c>
      <c r="F213" s="94" t="str">
        <f>IF('THICKNESS INPUT'!E214="","",'THICKNESS INPUT'!E214)</f>
        <v/>
      </c>
      <c r="G213" s="93" t="str">
        <f>IF('THICKNESS INPUT'!F214="","",'THICKNESS INPUT'!F214)</f>
        <v/>
      </c>
      <c r="H213" s="93" t="str">
        <f>IF('THICKNESS INPUT'!G214="","",IF('INFORMATION INPUT'!$B$3="IN",FIXED('THICKNESS INPUT'!G214,2),ROUND('THICKNESS INPUT'!G214*25.4,0)))</f>
        <v/>
      </c>
      <c r="I213" s="93" t="str">
        <f>IF('THICKNESS INPUT'!H214="","",IF('INFORMATION INPUT'!$B$3="IN",FIXED('THICKNESS INPUT'!H214,2),ROUND('THICKNESS INPUT'!H214*25.4,0)))</f>
        <v/>
      </c>
      <c r="J213" s="93" t="str">
        <f>IF('THICKNESS INPUT'!I214="","",IF('INFORMATION INPUT'!$B$3="IN",FIXED('THICKNESS INPUT'!I214,2),ROUND('THICKNESS INPUT'!I214*25.4,0)))</f>
        <v/>
      </c>
      <c r="K213" s="93" t="str">
        <f>IF('THICKNESS INPUT'!J214="","",IF('INFORMATION INPUT'!$B$3="IN",FIXED('THICKNESS INPUT'!J214,2),ROUND('THICKNESS INPUT'!J214*25.4,0)))</f>
        <v/>
      </c>
      <c r="L213" s="93" t="str">
        <f>IF('THICKNESS INPUT'!K214="","",IF('INFORMATION INPUT'!$B$3="IN",FIXED('THICKNESS INPUT'!K214,2),ROUND('THICKNESS INPUT'!K214*25.4,0)))</f>
        <v/>
      </c>
      <c r="M213" s="93" t="str">
        <f>IF('THICKNESS INPUT'!L214="","",IF('INFORMATION INPUT'!$B$3="IN",FIXED('THICKNESS INPUT'!L214,2),ROUND('THICKNESS INPUT'!L214*25.4,0)))</f>
        <v/>
      </c>
      <c r="N213" s="93" t="str">
        <f>IF('THICKNESS INPUT'!M214="","",IF('INFORMATION INPUT'!$B$3="IN",FIXED('THICKNESS INPUT'!M214,2),ROUND('THICKNESS INPUT'!M214*25.4,0)))</f>
        <v/>
      </c>
      <c r="O213" s="93" t="str">
        <f>IF('THICKNESS INPUT'!N214="","",IF('INFORMATION INPUT'!$B$3="IN",FIXED('THICKNESS INPUT'!N214,2),ROUND('THICKNESS INPUT'!N214*25.4,0)))</f>
        <v/>
      </c>
      <c r="P213" s="93" t="str">
        <f>IF('THICKNESS INPUT'!O214="","",IF('INFORMATION INPUT'!$B$3="IN",FIXED('THICKNESS INPUT'!O214,2),ROUND('THICKNESS INPUT'!O214*25.4,0)))</f>
        <v/>
      </c>
      <c r="Q213" s="91" t="str">
        <f>IF(H213="","",IF('INFORMATION INPUT'!$B$3="IN",(FIXED(MROUND(AVERAGE('THICKNESS INPUT'!G214:O214),0.05),2)),MROUND(AVERAGE(H213:P213),1)))</f>
        <v/>
      </c>
      <c r="R213" s="93" t="str">
        <f t="shared" si="27"/>
        <v xml:space="preserve"> </v>
      </c>
      <c r="S213" s="93" t="str">
        <f>IF('THICKNESS INPUT'!P214="","",'THICKNESS INPUT'!P214)</f>
        <v/>
      </c>
      <c r="T213" s="93" t="str">
        <f>IF('THICKNESS INPUT'!Q214="","",IF('INFORMATION INPUT'!$B$3="IN",FIXED(MROUND('THICKNESS INPUT'!Q214,0.05),2),ROUND('THICKNESS INPUT'!Q214*25.4,0)))</f>
        <v/>
      </c>
      <c r="U213" s="93" t="str">
        <f t="shared" si="28"/>
        <v/>
      </c>
      <c r="V213" s="97"/>
      <c r="W213" s="98">
        <f>'INFORMATION INPUT'!$B$4-IF(+'INFORMATION INPUT'!$C$3="METRIC",25.4,1)</f>
        <v>7</v>
      </c>
      <c r="X213" s="98">
        <f t="shared" si="29"/>
        <v>0</v>
      </c>
      <c r="Y213" s="98">
        <f>IF(MAXA($AO213)&gt;'INFORMATION INPUT'!$B$4,IF(($AO213&gt;=(3*'THICKNESS REPORT'!$E$27)+'INFORMATION INPUT'!$B$4),1,0),0)</f>
        <v>0</v>
      </c>
      <c r="Z213" s="98">
        <f t="shared" si="30"/>
        <v>0</v>
      </c>
      <c r="AA213" s="98" t="str">
        <f t="shared" si="31"/>
        <v/>
      </c>
      <c r="AB213" s="83"/>
      <c r="AC213" s="83"/>
      <c r="AD213" s="83"/>
      <c r="AE213" s="83"/>
      <c r="AF213" s="98">
        <f t="shared" si="32"/>
        <v>0</v>
      </c>
      <c r="AH213" s="17">
        <f t="shared" si="33"/>
        <v>0</v>
      </c>
      <c r="AI213" s="17">
        <f t="shared" si="34"/>
        <v>9</v>
      </c>
      <c r="AJ213" s="17"/>
      <c r="AK213" s="17"/>
      <c r="AL213" s="17"/>
      <c r="AM213" s="17"/>
      <c r="AN213" s="17"/>
      <c r="AO213" s="17" t="str">
        <f t="shared" si="35"/>
        <v/>
      </c>
    </row>
    <row r="214" spans="1:41" ht="18">
      <c r="A214" s="91" t="str">
        <f>IF('THICKNESS INPUT'!A215="","",'THICKNESS INPUT'!A215)</f>
        <v/>
      </c>
      <c r="B214" s="92" t="str">
        <f>IF('THICKNESS INPUT'!B215="","",'THICKNESS INPUT'!B215)</f>
        <v/>
      </c>
      <c r="C214" s="93" t="str">
        <f>IF($H214="","",IF('INFORMATION INPUT'!$B$3="IN",FIXED('INFORMATION INPUT'!$B$4,2),FIXED('INFORMATION INPUT'!$B$4,0)))</f>
        <v/>
      </c>
      <c r="D214" s="93" t="str">
        <f>IF('THICKNESS INPUT'!C215="","",'THICKNESS INPUT'!C215)</f>
        <v/>
      </c>
      <c r="E214" s="93" t="str">
        <f>IF('THICKNESS INPUT'!D215="","",'THICKNESS INPUT'!D215)</f>
        <v/>
      </c>
      <c r="F214" s="94" t="str">
        <f>IF('THICKNESS INPUT'!E215="","",'THICKNESS INPUT'!E215)</f>
        <v/>
      </c>
      <c r="G214" s="93" t="str">
        <f>IF('THICKNESS INPUT'!F215="","",'THICKNESS INPUT'!F215)</f>
        <v/>
      </c>
      <c r="H214" s="93" t="str">
        <f>IF('THICKNESS INPUT'!G215="","",IF('INFORMATION INPUT'!$B$3="IN",FIXED('THICKNESS INPUT'!G215,2),ROUND('THICKNESS INPUT'!G215*25.4,0)))</f>
        <v/>
      </c>
      <c r="I214" s="93" t="str">
        <f>IF('THICKNESS INPUT'!H215="","",IF('INFORMATION INPUT'!$B$3="IN",FIXED('THICKNESS INPUT'!H215,2),ROUND('THICKNESS INPUT'!H215*25.4,0)))</f>
        <v/>
      </c>
      <c r="J214" s="93" t="str">
        <f>IF('THICKNESS INPUT'!I215="","",IF('INFORMATION INPUT'!$B$3="IN",FIXED('THICKNESS INPUT'!I215,2),ROUND('THICKNESS INPUT'!I215*25.4,0)))</f>
        <v/>
      </c>
      <c r="K214" s="93" t="str">
        <f>IF('THICKNESS INPUT'!J215="","",IF('INFORMATION INPUT'!$B$3="IN",FIXED('THICKNESS INPUT'!J215,2),ROUND('THICKNESS INPUT'!J215*25.4,0)))</f>
        <v/>
      </c>
      <c r="L214" s="93" t="str">
        <f>IF('THICKNESS INPUT'!K215="","",IF('INFORMATION INPUT'!$B$3="IN",FIXED('THICKNESS INPUT'!K215,2),ROUND('THICKNESS INPUT'!K215*25.4,0)))</f>
        <v/>
      </c>
      <c r="M214" s="93" t="str">
        <f>IF('THICKNESS INPUT'!L215="","",IF('INFORMATION INPUT'!$B$3="IN",FIXED('THICKNESS INPUT'!L215,2),ROUND('THICKNESS INPUT'!L215*25.4,0)))</f>
        <v/>
      </c>
      <c r="N214" s="93" t="str">
        <f>IF('THICKNESS INPUT'!M215="","",IF('INFORMATION INPUT'!$B$3="IN",FIXED('THICKNESS INPUT'!M215,2),ROUND('THICKNESS INPUT'!M215*25.4,0)))</f>
        <v/>
      </c>
      <c r="O214" s="93" t="str">
        <f>IF('THICKNESS INPUT'!N215="","",IF('INFORMATION INPUT'!$B$3="IN",FIXED('THICKNESS INPUT'!N215,2),ROUND('THICKNESS INPUT'!N215*25.4,0)))</f>
        <v/>
      </c>
      <c r="P214" s="93" t="str">
        <f>IF('THICKNESS INPUT'!O215="","",IF('INFORMATION INPUT'!$B$3="IN",FIXED('THICKNESS INPUT'!O215,2),ROUND('THICKNESS INPUT'!O215*25.4,0)))</f>
        <v/>
      </c>
      <c r="Q214" s="91" t="str">
        <f>IF(H214="","",IF('INFORMATION INPUT'!$B$3="IN",(FIXED(MROUND(AVERAGE('THICKNESS INPUT'!G215:O215),0.05),2)),MROUND(AVERAGE(H214:P214),1)))</f>
        <v/>
      </c>
      <c r="R214" s="93" t="str">
        <f t="shared" si="27"/>
        <v xml:space="preserve"> </v>
      </c>
      <c r="S214" s="93" t="str">
        <f>IF('THICKNESS INPUT'!P215="","",'THICKNESS INPUT'!P215)</f>
        <v/>
      </c>
      <c r="T214" s="93" t="str">
        <f>IF('THICKNESS INPUT'!Q215="","",IF('INFORMATION INPUT'!$B$3="IN",FIXED(MROUND('THICKNESS INPUT'!Q215,0.05),2),ROUND('THICKNESS INPUT'!Q215*25.4,0)))</f>
        <v/>
      </c>
      <c r="U214" s="93" t="str">
        <f t="shared" si="28"/>
        <v/>
      </c>
      <c r="V214" s="97"/>
      <c r="W214" s="98">
        <f>'INFORMATION INPUT'!$B$4-IF(+'INFORMATION INPUT'!$C$3="METRIC",25.4,1)</f>
        <v>7</v>
      </c>
      <c r="X214" s="98">
        <f t="shared" si="29"/>
        <v>0</v>
      </c>
      <c r="Y214" s="98">
        <f>IF(MAXA($AO214)&gt;'INFORMATION INPUT'!$B$4,IF(($AO214&gt;=(3*'THICKNESS REPORT'!$E$27)+'INFORMATION INPUT'!$B$4),1,0),0)</f>
        <v>0</v>
      </c>
      <c r="Z214" s="98">
        <f t="shared" si="30"/>
        <v>0</v>
      </c>
      <c r="AA214" s="98" t="str">
        <f t="shared" si="31"/>
        <v/>
      </c>
      <c r="AB214" s="83"/>
      <c r="AC214" s="83"/>
      <c r="AD214" s="83"/>
      <c r="AE214" s="83"/>
      <c r="AF214" s="98">
        <f t="shared" si="32"/>
        <v>0</v>
      </c>
      <c r="AH214" s="17">
        <f t="shared" si="33"/>
        <v>0</v>
      </c>
      <c r="AI214" s="17">
        <f t="shared" si="34"/>
        <v>9</v>
      </c>
      <c r="AJ214" s="17"/>
      <c r="AK214" s="17"/>
      <c r="AL214" s="17"/>
      <c r="AM214" s="17"/>
      <c r="AN214" s="17"/>
      <c r="AO214" s="17" t="str">
        <f t="shared" si="35"/>
        <v/>
      </c>
    </row>
    <row r="215" spans="1:41" ht="18">
      <c r="A215" s="91" t="str">
        <f>IF('THICKNESS INPUT'!A216="","",'THICKNESS INPUT'!A216)</f>
        <v/>
      </c>
      <c r="B215" s="92" t="str">
        <f>IF('THICKNESS INPUT'!B216="","",'THICKNESS INPUT'!B216)</f>
        <v/>
      </c>
      <c r="C215" s="93" t="str">
        <f>IF($H215="","",IF('INFORMATION INPUT'!$B$3="IN",FIXED('INFORMATION INPUT'!$B$4,2),FIXED('INFORMATION INPUT'!$B$4,0)))</f>
        <v/>
      </c>
      <c r="D215" s="93" t="str">
        <f>IF('THICKNESS INPUT'!C216="","",'THICKNESS INPUT'!C216)</f>
        <v/>
      </c>
      <c r="E215" s="93" t="str">
        <f>IF('THICKNESS INPUT'!D216="","",'THICKNESS INPUT'!D216)</f>
        <v/>
      </c>
      <c r="F215" s="94" t="str">
        <f>IF('THICKNESS INPUT'!E216="","",'THICKNESS INPUT'!E216)</f>
        <v/>
      </c>
      <c r="G215" s="93" t="str">
        <f>IF('THICKNESS INPUT'!F216="","",'THICKNESS INPUT'!F216)</f>
        <v/>
      </c>
      <c r="H215" s="93" t="str">
        <f>IF('THICKNESS INPUT'!G216="","",IF('INFORMATION INPUT'!$B$3="IN",FIXED('THICKNESS INPUT'!G216,2),ROUND('THICKNESS INPUT'!G216*25.4,0)))</f>
        <v/>
      </c>
      <c r="I215" s="93" t="str">
        <f>IF('THICKNESS INPUT'!H216="","",IF('INFORMATION INPUT'!$B$3="IN",FIXED('THICKNESS INPUT'!H216,2),ROUND('THICKNESS INPUT'!H216*25.4,0)))</f>
        <v/>
      </c>
      <c r="J215" s="93" t="str">
        <f>IF('THICKNESS INPUT'!I216="","",IF('INFORMATION INPUT'!$B$3="IN",FIXED('THICKNESS INPUT'!I216,2),ROUND('THICKNESS INPUT'!I216*25.4,0)))</f>
        <v/>
      </c>
      <c r="K215" s="93" t="str">
        <f>IF('THICKNESS INPUT'!J216="","",IF('INFORMATION INPUT'!$B$3="IN",FIXED('THICKNESS INPUT'!J216,2),ROUND('THICKNESS INPUT'!J216*25.4,0)))</f>
        <v/>
      </c>
      <c r="L215" s="93" t="str">
        <f>IF('THICKNESS INPUT'!K216="","",IF('INFORMATION INPUT'!$B$3="IN",FIXED('THICKNESS INPUT'!K216,2),ROUND('THICKNESS INPUT'!K216*25.4,0)))</f>
        <v/>
      </c>
      <c r="M215" s="93" t="str">
        <f>IF('THICKNESS INPUT'!L216="","",IF('INFORMATION INPUT'!$B$3="IN",FIXED('THICKNESS INPUT'!L216,2),ROUND('THICKNESS INPUT'!L216*25.4,0)))</f>
        <v/>
      </c>
      <c r="N215" s="93" t="str">
        <f>IF('THICKNESS INPUT'!M216="","",IF('INFORMATION INPUT'!$B$3="IN",FIXED('THICKNESS INPUT'!M216,2),ROUND('THICKNESS INPUT'!M216*25.4,0)))</f>
        <v/>
      </c>
      <c r="O215" s="93" t="str">
        <f>IF('THICKNESS INPUT'!N216="","",IF('INFORMATION INPUT'!$B$3="IN",FIXED('THICKNESS INPUT'!N216,2),ROUND('THICKNESS INPUT'!N216*25.4,0)))</f>
        <v/>
      </c>
      <c r="P215" s="93" t="str">
        <f>IF('THICKNESS INPUT'!O216="","",IF('INFORMATION INPUT'!$B$3="IN",FIXED('THICKNESS INPUT'!O216,2),ROUND('THICKNESS INPUT'!O216*25.4,0)))</f>
        <v/>
      </c>
      <c r="Q215" s="91" t="str">
        <f>IF(H215="","",IF('INFORMATION INPUT'!$B$3="IN",(FIXED(MROUND(AVERAGE('THICKNESS INPUT'!G216:O216),0.05),2)),MROUND(AVERAGE(H215:P215),1)))</f>
        <v/>
      </c>
      <c r="R215" s="93" t="str">
        <f t="shared" si="27"/>
        <v xml:space="preserve"> </v>
      </c>
      <c r="S215" s="93" t="str">
        <f>IF('THICKNESS INPUT'!P216="","",'THICKNESS INPUT'!P216)</f>
        <v/>
      </c>
      <c r="T215" s="93" t="str">
        <f>IF('THICKNESS INPUT'!Q216="","",IF('INFORMATION INPUT'!$B$3="IN",FIXED(MROUND('THICKNESS INPUT'!Q216,0.05),2),ROUND('THICKNESS INPUT'!Q216*25.4,0)))</f>
        <v/>
      </c>
      <c r="U215" s="93" t="str">
        <f t="shared" si="28"/>
        <v/>
      </c>
      <c r="V215" s="97"/>
      <c r="W215" s="98">
        <f>'INFORMATION INPUT'!$B$4-IF(+'INFORMATION INPUT'!$C$3="METRIC",25.4,1)</f>
        <v>7</v>
      </c>
      <c r="X215" s="98">
        <f t="shared" si="29"/>
        <v>0</v>
      </c>
      <c r="Y215" s="98">
        <f>IF(MAXA($AO215)&gt;'INFORMATION INPUT'!$B$4,IF(($AO215&gt;=(3*'THICKNESS REPORT'!$E$27)+'INFORMATION INPUT'!$B$4),1,0),0)</f>
        <v>0</v>
      </c>
      <c r="Z215" s="98">
        <f t="shared" si="30"/>
        <v>0</v>
      </c>
      <c r="AA215" s="98" t="str">
        <f t="shared" si="31"/>
        <v/>
      </c>
      <c r="AB215" s="83"/>
      <c r="AC215" s="83"/>
      <c r="AD215" s="83"/>
      <c r="AE215" s="83"/>
      <c r="AF215" s="98">
        <f t="shared" si="32"/>
        <v>0</v>
      </c>
      <c r="AH215" s="17">
        <f t="shared" si="33"/>
        <v>0</v>
      </c>
      <c r="AI215" s="17">
        <f t="shared" si="34"/>
        <v>9</v>
      </c>
      <c r="AJ215" s="17"/>
      <c r="AK215" s="17"/>
      <c r="AL215" s="17"/>
      <c r="AM215" s="17"/>
      <c r="AN215" s="17"/>
      <c r="AO215" s="17" t="str">
        <f t="shared" si="35"/>
        <v/>
      </c>
    </row>
    <row r="216" spans="1:41" ht="18">
      <c r="A216" s="91" t="str">
        <f>IF('THICKNESS INPUT'!A217="","",'THICKNESS INPUT'!A217)</f>
        <v/>
      </c>
      <c r="B216" s="92" t="str">
        <f>IF('THICKNESS INPUT'!B217="","",'THICKNESS INPUT'!B217)</f>
        <v/>
      </c>
      <c r="C216" s="93" t="str">
        <f>IF($H216="","",IF('INFORMATION INPUT'!$B$3="IN",FIXED('INFORMATION INPUT'!$B$4,2),FIXED('INFORMATION INPUT'!$B$4,0)))</f>
        <v/>
      </c>
      <c r="D216" s="93" t="str">
        <f>IF('THICKNESS INPUT'!C217="","",'THICKNESS INPUT'!C217)</f>
        <v/>
      </c>
      <c r="E216" s="93" t="str">
        <f>IF('THICKNESS INPUT'!D217="","",'THICKNESS INPUT'!D217)</f>
        <v/>
      </c>
      <c r="F216" s="94" t="str">
        <f>IF('THICKNESS INPUT'!E217="","",'THICKNESS INPUT'!E217)</f>
        <v/>
      </c>
      <c r="G216" s="93" t="str">
        <f>IF('THICKNESS INPUT'!F217="","",'THICKNESS INPUT'!F217)</f>
        <v/>
      </c>
      <c r="H216" s="93" t="str">
        <f>IF('THICKNESS INPUT'!G217="","",IF('INFORMATION INPUT'!$B$3="IN",FIXED('THICKNESS INPUT'!G217,2),ROUND('THICKNESS INPUT'!G217*25.4,0)))</f>
        <v/>
      </c>
      <c r="I216" s="93" t="str">
        <f>IF('THICKNESS INPUT'!H217="","",IF('INFORMATION INPUT'!$B$3="IN",FIXED('THICKNESS INPUT'!H217,2),ROUND('THICKNESS INPUT'!H217*25.4,0)))</f>
        <v/>
      </c>
      <c r="J216" s="93" t="str">
        <f>IF('THICKNESS INPUT'!I217="","",IF('INFORMATION INPUT'!$B$3="IN",FIXED('THICKNESS INPUT'!I217,2),ROUND('THICKNESS INPUT'!I217*25.4,0)))</f>
        <v/>
      </c>
      <c r="K216" s="93" t="str">
        <f>IF('THICKNESS INPUT'!J217="","",IF('INFORMATION INPUT'!$B$3="IN",FIXED('THICKNESS INPUT'!J217,2),ROUND('THICKNESS INPUT'!J217*25.4,0)))</f>
        <v/>
      </c>
      <c r="L216" s="93" t="str">
        <f>IF('THICKNESS INPUT'!K217="","",IF('INFORMATION INPUT'!$B$3="IN",FIXED('THICKNESS INPUT'!K217,2),ROUND('THICKNESS INPUT'!K217*25.4,0)))</f>
        <v/>
      </c>
      <c r="M216" s="93" t="str">
        <f>IF('THICKNESS INPUT'!L217="","",IF('INFORMATION INPUT'!$B$3="IN",FIXED('THICKNESS INPUT'!L217,2),ROUND('THICKNESS INPUT'!L217*25.4,0)))</f>
        <v/>
      </c>
      <c r="N216" s="93" t="str">
        <f>IF('THICKNESS INPUT'!M217="","",IF('INFORMATION INPUT'!$B$3="IN",FIXED('THICKNESS INPUT'!M217,2),ROUND('THICKNESS INPUT'!M217*25.4,0)))</f>
        <v/>
      </c>
      <c r="O216" s="93" t="str">
        <f>IF('THICKNESS INPUT'!N217="","",IF('INFORMATION INPUT'!$B$3="IN",FIXED('THICKNESS INPUT'!N217,2),ROUND('THICKNESS INPUT'!N217*25.4,0)))</f>
        <v/>
      </c>
      <c r="P216" s="93" t="str">
        <f>IF('THICKNESS INPUT'!O217="","",IF('INFORMATION INPUT'!$B$3="IN",FIXED('THICKNESS INPUT'!O217,2),ROUND('THICKNESS INPUT'!O217*25.4,0)))</f>
        <v/>
      </c>
      <c r="Q216" s="91" t="str">
        <f>IF(H216="","",IF('INFORMATION INPUT'!$B$3="IN",(FIXED(MROUND(AVERAGE('THICKNESS INPUT'!G217:O217),0.05),2)),MROUND(AVERAGE(H216:P216),1)))</f>
        <v/>
      </c>
      <c r="R216" s="93" t="str">
        <f t="shared" si="27"/>
        <v xml:space="preserve"> </v>
      </c>
      <c r="S216" s="93" t="str">
        <f>IF('THICKNESS INPUT'!P217="","",'THICKNESS INPUT'!P217)</f>
        <v/>
      </c>
      <c r="T216" s="93" t="str">
        <f>IF('THICKNESS INPUT'!Q217="","",IF('INFORMATION INPUT'!$B$3="IN",FIXED(MROUND('THICKNESS INPUT'!Q217,0.05),2),ROUND('THICKNESS INPUT'!Q217*25.4,0)))</f>
        <v/>
      </c>
      <c r="U216" s="93" t="str">
        <f t="shared" si="28"/>
        <v/>
      </c>
      <c r="V216" s="97"/>
      <c r="W216" s="98">
        <f>'INFORMATION INPUT'!$B$4-IF(+'INFORMATION INPUT'!$C$3="METRIC",25.4,1)</f>
        <v>7</v>
      </c>
      <c r="X216" s="98">
        <f t="shared" si="29"/>
        <v>0</v>
      </c>
      <c r="Y216" s="98">
        <f>IF(MAXA($AO216)&gt;'INFORMATION INPUT'!$B$4,IF(($AO216&gt;=(3*'THICKNESS REPORT'!$E$27)+'INFORMATION INPUT'!$B$4),1,0),0)</f>
        <v>0</v>
      </c>
      <c r="Z216" s="98">
        <f t="shared" si="30"/>
        <v>0</v>
      </c>
      <c r="AA216" s="98" t="str">
        <f t="shared" si="31"/>
        <v/>
      </c>
      <c r="AB216" s="83"/>
      <c r="AC216" s="83"/>
      <c r="AD216" s="83"/>
      <c r="AE216" s="83"/>
      <c r="AF216" s="98">
        <f t="shared" si="32"/>
        <v>0</v>
      </c>
      <c r="AH216" s="17">
        <f t="shared" si="33"/>
        <v>0</v>
      </c>
      <c r="AI216" s="17">
        <f t="shared" si="34"/>
        <v>9</v>
      </c>
      <c r="AJ216" s="17"/>
      <c r="AK216" s="17"/>
      <c r="AL216" s="17"/>
      <c r="AM216" s="17"/>
      <c r="AN216" s="17"/>
      <c r="AO216" s="17" t="str">
        <f t="shared" si="35"/>
        <v/>
      </c>
    </row>
    <row r="217" spans="1:41" ht="18">
      <c r="A217" s="91" t="str">
        <f>IF('THICKNESS INPUT'!A218="","",'THICKNESS INPUT'!A218)</f>
        <v/>
      </c>
      <c r="B217" s="92" t="str">
        <f>IF('THICKNESS INPUT'!B218="","",'THICKNESS INPUT'!B218)</f>
        <v/>
      </c>
      <c r="C217" s="93" t="str">
        <f>IF($H217="","",IF('INFORMATION INPUT'!$B$3="IN",FIXED('INFORMATION INPUT'!$B$4,2),FIXED('INFORMATION INPUT'!$B$4,0)))</f>
        <v/>
      </c>
      <c r="D217" s="93" t="str">
        <f>IF('THICKNESS INPUT'!C218="","",'THICKNESS INPUT'!C218)</f>
        <v/>
      </c>
      <c r="E217" s="93" t="str">
        <f>IF('THICKNESS INPUT'!D218="","",'THICKNESS INPUT'!D218)</f>
        <v/>
      </c>
      <c r="F217" s="94" t="str">
        <f>IF('THICKNESS INPUT'!E218="","",'THICKNESS INPUT'!E218)</f>
        <v/>
      </c>
      <c r="G217" s="93" t="str">
        <f>IF('THICKNESS INPUT'!F218="","",'THICKNESS INPUT'!F218)</f>
        <v/>
      </c>
      <c r="H217" s="93" t="str">
        <f>IF('THICKNESS INPUT'!G218="","",IF('INFORMATION INPUT'!$B$3="IN",FIXED('THICKNESS INPUT'!G218,2),ROUND('THICKNESS INPUT'!G218*25.4,0)))</f>
        <v/>
      </c>
      <c r="I217" s="93" t="str">
        <f>IF('THICKNESS INPUT'!H218="","",IF('INFORMATION INPUT'!$B$3="IN",FIXED('THICKNESS INPUT'!H218,2),ROUND('THICKNESS INPUT'!H218*25.4,0)))</f>
        <v/>
      </c>
      <c r="J217" s="93" t="str">
        <f>IF('THICKNESS INPUT'!I218="","",IF('INFORMATION INPUT'!$B$3="IN",FIXED('THICKNESS INPUT'!I218,2),ROUND('THICKNESS INPUT'!I218*25.4,0)))</f>
        <v/>
      </c>
      <c r="K217" s="93" t="str">
        <f>IF('THICKNESS INPUT'!J218="","",IF('INFORMATION INPUT'!$B$3="IN",FIXED('THICKNESS INPUT'!J218,2),ROUND('THICKNESS INPUT'!J218*25.4,0)))</f>
        <v/>
      </c>
      <c r="L217" s="93" t="str">
        <f>IF('THICKNESS INPUT'!K218="","",IF('INFORMATION INPUT'!$B$3="IN",FIXED('THICKNESS INPUT'!K218,2),ROUND('THICKNESS INPUT'!K218*25.4,0)))</f>
        <v/>
      </c>
      <c r="M217" s="93" t="str">
        <f>IF('THICKNESS INPUT'!L218="","",IF('INFORMATION INPUT'!$B$3="IN",FIXED('THICKNESS INPUT'!L218,2),ROUND('THICKNESS INPUT'!L218*25.4,0)))</f>
        <v/>
      </c>
      <c r="N217" s="93" t="str">
        <f>IF('THICKNESS INPUT'!M218="","",IF('INFORMATION INPUT'!$B$3="IN",FIXED('THICKNESS INPUT'!M218,2),ROUND('THICKNESS INPUT'!M218*25.4,0)))</f>
        <v/>
      </c>
      <c r="O217" s="93" t="str">
        <f>IF('THICKNESS INPUT'!N218="","",IF('INFORMATION INPUT'!$B$3="IN",FIXED('THICKNESS INPUT'!N218,2),ROUND('THICKNESS INPUT'!N218*25.4,0)))</f>
        <v/>
      </c>
      <c r="P217" s="93" t="str">
        <f>IF('THICKNESS INPUT'!O218="","",IF('INFORMATION INPUT'!$B$3="IN",FIXED('THICKNESS INPUT'!O218,2),ROUND('THICKNESS INPUT'!O218*25.4,0)))</f>
        <v/>
      </c>
      <c r="Q217" s="91" t="str">
        <f>IF(H217="","",IF('INFORMATION INPUT'!$B$3="IN",(FIXED(MROUND(AVERAGE('THICKNESS INPUT'!G218:O218),0.05),2)),MROUND(AVERAGE(H217:P217),1)))</f>
        <v/>
      </c>
      <c r="R217" s="93" t="str">
        <f t="shared" si="27"/>
        <v xml:space="preserve"> </v>
      </c>
      <c r="S217" s="93" t="str">
        <f>IF('THICKNESS INPUT'!P218="","",'THICKNESS INPUT'!P218)</f>
        <v/>
      </c>
      <c r="T217" s="93" t="str">
        <f>IF('THICKNESS INPUT'!Q218="","",IF('INFORMATION INPUT'!$B$3="IN",FIXED(MROUND('THICKNESS INPUT'!Q218,0.05),2),ROUND('THICKNESS INPUT'!Q218*25.4,0)))</f>
        <v/>
      </c>
      <c r="U217" s="93" t="str">
        <f t="shared" si="28"/>
        <v/>
      </c>
      <c r="V217" s="97"/>
      <c r="W217" s="98">
        <f>'INFORMATION INPUT'!$B$4-IF(+'INFORMATION INPUT'!$C$3="METRIC",25.4,1)</f>
        <v>7</v>
      </c>
      <c r="X217" s="98">
        <f t="shared" si="29"/>
        <v>0</v>
      </c>
      <c r="Y217" s="98">
        <f>IF(MAXA($AO217)&gt;'INFORMATION INPUT'!$B$4,IF(($AO217&gt;=(3*'THICKNESS REPORT'!$E$27)+'INFORMATION INPUT'!$B$4),1,0),0)</f>
        <v>0</v>
      </c>
      <c r="Z217" s="98">
        <f t="shared" si="30"/>
        <v>0</v>
      </c>
      <c r="AA217" s="98" t="str">
        <f t="shared" si="31"/>
        <v/>
      </c>
      <c r="AB217" s="83"/>
      <c r="AC217" s="83"/>
      <c r="AD217" s="83"/>
      <c r="AE217" s="83"/>
      <c r="AF217" s="98">
        <f t="shared" si="32"/>
        <v>0</v>
      </c>
      <c r="AH217" s="17">
        <f t="shared" si="33"/>
        <v>0</v>
      </c>
      <c r="AI217" s="17">
        <f t="shared" si="34"/>
        <v>9</v>
      </c>
      <c r="AJ217" s="17"/>
      <c r="AK217" s="17"/>
      <c r="AL217" s="17"/>
      <c r="AM217" s="17"/>
      <c r="AN217" s="17"/>
      <c r="AO217" s="17" t="str">
        <f t="shared" si="35"/>
        <v/>
      </c>
    </row>
    <row r="218" spans="1:41" ht="18">
      <c r="A218" s="91" t="str">
        <f>IF('THICKNESS INPUT'!A219="","",'THICKNESS INPUT'!A219)</f>
        <v/>
      </c>
      <c r="B218" s="92" t="str">
        <f>IF('THICKNESS INPUT'!B219="","",'THICKNESS INPUT'!B219)</f>
        <v/>
      </c>
      <c r="C218" s="93" t="str">
        <f>IF($H218="","",IF('INFORMATION INPUT'!$B$3="IN",FIXED('INFORMATION INPUT'!$B$4,2),FIXED('INFORMATION INPUT'!$B$4,0)))</f>
        <v/>
      </c>
      <c r="D218" s="93" t="str">
        <f>IF('THICKNESS INPUT'!C219="","",'THICKNESS INPUT'!C219)</f>
        <v/>
      </c>
      <c r="E218" s="93" t="str">
        <f>IF('THICKNESS INPUT'!D219="","",'THICKNESS INPUT'!D219)</f>
        <v/>
      </c>
      <c r="F218" s="94" t="str">
        <f>IF('THICKNESS INPUT'!E219="","",'THICKNESS INPUT'!E219)</f>
        <v/>
      </c>
      <c r="G218" s="93" t="str">
        <f>IF('THICKNESS INPUT'!F219="","",'THICKNESS INPUT'!F219)</f>
        <v/>
      </c>
      <c r="H218" s="93" t="str">
        <f>IF('THICKNESS INPUT'!G219="","",IF('INFORMATION INPUT'!$B$3="IN",FIXED('THICKNESS INPUT'!G219,2),ROUND('THICKNESS INPUT'!G219*25.4,0)))</f>
        <v/>
      </c>
      <c r="I218" s="93" t="str">
        <f>IF('THICKNESS INPUT'!H219="","",IF('INFORMATION INPUT'!$B$3="IN",FIXED('THICKNESS INPUT'!H219,2),ROUND('THICKNESS INPUT'!H219*25.4,0)))</f>
        <v/>
      </c>
      <c r="J218" s="93" t="str">
        <f>IF('THICKNESS INPUT'!I219="","",IF('INFORMATION INPUT'!$B$3="IN",FIXED('THICKNESS INPUT'!I219,2),ROUND('THICKNESS INPUT'!I219*25.4,0)))</f>
        <v/>
      </c>
      <c r="K218" s="93" t="str">
        <f>IF('THICKNESS INPUT'!J219="","",IF('INFORMATION INPUT'!$B$3="IN",FIXED('THICKNESS INPUT'!J219,2),ROUND('THICKNESS INPUT'!J219*25.4,0)))</f>
        <v/>
      </c>
      <c r="L218" s="93" t="str">
        <f>IF('THICKNESS INPUT'!K219="","",IF('INFORMATION INPUT'!$B$3="IN",FIXED('THICKNESS INPUT'!K219,2),ROUND('THICKNESS INPUT'!K219*25.4,0)))</f>
        <v/>
      </c>
      <c r="M218" s="93" t="str">
        <f>IF('THICKNESS INPUT'!L219="","",IF('INFORMATION INPUT'!$B$3="IN",FIXED('THICKNESS INPUT'!L219,2),ROUND('THICKNESS INPUT'!L219*25.4,0)))</f>
        <v/>
      </c>
      <c r="N218" s="93" t="str">
        <f>IF('THICKNESS INPUT'!M219="","",IF('INFORMATION INPUT'!$B$3="IN",FIXED('THICKNESS INPUT'!M219,2),ROUND('THICKNESS INPUT'!M219*25.4,0)))</f>
        <v/>
      </c>
      <c r="O218" s="93" t="str">
        <f>IF('THICKNESS INPUT'!N219="","",IF('INFORMATION INPUT'!$B$3="IN",FIXED('THICKNESS INPUT'!N219,2),ROUND('THICKNESS INPUT'!N219*25.4,0)))</f>
        <v/>
      </c>
      <c r="P218" s="93" t="str">
        <f>IF('THICKNESS INPUT'!O219="","",IF('INFORMATION INPUT'!$B$3="IN",FIXED('THICKNESS INPUT'!O219,2),ROUND('THICKNESS INPUT'!O219*25.4,0)))</f>
        <v/>
      </c>
      <c r="Q218" s="91" t="str">
        <f>IF(H218="","",IF('INFORMATION INPUT'!$B$3="IN",(FIXED(MROUND(AVERAGE('THICKNESS INPUT'!G219:O219),0.05),2)),MROUND(AVERAGE(H218:P218),1)))</f>
        <v/>
      </c>
      <c r="R218" s="93" t="str">
        <f t="shared" si="27"/>
        <v xml:space="preserve"> </v>
      </c>
      <c r="S218" s="93" t="str">
        <f>IF('THICKNESS INPUT'!P219="","",'THICKNESS INPUT'!P219)</f>
        <v/>
      </c>
      <c r="T218" s="93" t="str">
        <f>IF('THICKNESS INPUT'!Q219="","",IF('INFORMATION INPUT'!$B$3="IN",FIXED(MROUND('THICKNESS INPUT'!Q219,0.05),2),ROUND('THICKNESS INPUT'!Q219*25.4,0)))</f>
        <v/>
      </c>
      <c r="U218" s="93" t="str">
        <f t="shared" si="28"/>
        <v/>
      </c>
      <c r="V218" s="97"/>
      <c r="W218" s="98">
        <f>'INFORMATION INPUT'!$B$4-IF(+'INFORMATION INPUT'!$C$3="METRIC",25.4,1)</f>
        <v>7</v>
      </c>
      <c r="X218" s="98">
        <f t="shared" si="29"/>
        <v>0</v>
      </c>
      <c r="Y218" s="98">
        <f>IF(MAXA($AO218)&gt;'INFORMATION INPUT'!$B$4,IF(($AO218&gt;=(3*'THICKNESS REPORT'!$E$27)+'INFORMATION INPUT'!$B$4),1,0),0)</f>
        <v>0</v>
      </c>
      <c r="Z218" s="98">
        <f t="shared" si="30"/>
        <v>0</v>
      </c>
      <c r="AA218" s="98" t="str">
        <f t="shared" si="31"/>
        <v/>
      </c>
      <c r="AB218" s="83"/>
      <c r="AC218" s="83"/>
      <c r="AD218" s="83"/>
      <c r="AE218" s="83"/>
      <c r="AF218" s="98">
        <f t="shared" si="32"/>
        <v>0</v>
      </c>
      <c r="AH218" s="17">
        <f t="shared" si="33"/>
        <v>0</v>
      </c>
      <c r="AI218" s="17">
        <f t="shared" si="34"/>
        <v>9</v>
      </c>
      <c r="AJ218" s="17"/>
      <c r="AK218" s="17"/>
      <c r="AL218" s="17"/>
      <c r="AM218" s="17"/>
      <c r="AN218" s="17"/>
      <c r="AO218" s="17" t="str">
        <f t="shared" si="35"/>
        <v/>
      </c>
    </row>
    <row r="219" spans="1:41" ht="18">
      <c r="A219" s="91" t="str">
        <f>IF('THICKNESS INPUT'!A220="","",'THICKNESS INPUT'!A220)</f>
        <v/>
      </c>
      <c r="B219" s="92" t="str">
        <f>IF('THICKNESS INPUT'!B220="","",'THICKNESS INPUT'!B220)</f>
        <v/>
      </c>
      <c r="C219" s="93" t="str">
        <f>IF($H219="","",IF('INFORMATION INPUT'!$B$3="IN",FIXED('INFORMATION INPUT'!$B$4,2),FIXED('INFORMATION INPUT'!$B$4,0)))</f>
        <v/>
      </c>
      <c r="D219" s="93" t="str">
        <f>IF('THICKNESS INPUT'!C220="","",'THICKNESS INPUT'!C220)</f>
        <v/>
      </c>
      <c r="E219" s="93" t="str">
        <f>IF('THICKNESS INPUT'!D220="","",'THICKNESS INPUT'!D220)</f>
        <v/>
      </c>
      <c r="F219" s="94" t="str">
        <f>IF('THICKNESS INPUT'!E220="","",'THICKNESS INPUT'!E220)</f>
        <v/>
      </c>
      <c r="G219" s="93" t="str">
        <f>IF('THICKNESS INPUT'!F220="","",'THICKNESS INPUT'!F220)</f>
        <v/>
      </c>
      <c r="H219" s="93" t="str">
        <f>IF('THICKNESS INPUT'!G220="","",IF('INFORMATION INPUT'!$B$3="IN",FIXED('THICKNESS INPUT'!G220,2),ROUND('THICKNESS INPUT'!G220*25.4,0)))</f>
        <v/>
      </c>
      <c r="I219" s="93" t="str">
        <f>IF('THICKNESS INPUT'!H220="","",IF('INFORMATION INPUT'!$B$3="IN",FIXED('THICKNESS INPUT'!H220,2),ROUND('THICKNESS INPUT'!H220*25.4,0)))</f>
        <v/>
      </c>
      <c r="J219" s="93" t="str">
        <f>IF('THICKNESS INPUT'!I220="","",IF('INFORMATION INPUT'!$B$3="IN",FIXED('THICKNESS INPUT'!I220,2),ROUND('THICKNESS INPUT'!I220*25.4,0)))</f>
        <v/>
      </c>
      <c r="K219" s="93" t="str">
        <f>IF('THICKNESS INPUT'!J220="","",IF('INFORMATION INPUT'!$B$3="IN",FIXED('THICKNESS INPUT'!J220,2),ROUND('THICKNESS INPUT'!J220*25.4,0)))</f>
        <v/>
      </c>
      <c r="L219" s="93" t="str">
        <f>IF('THICKNESS INPUT'!K220="","",IF('INFORMATION INPUT'!$B$3="IN",FIXED('THICKNESS INPUT'!K220,2),ROUND('THICKNESS INPUT'!K220*25.4,0)))</f>
        <v/>
      </c>
      <c r="M219" s="93" t="str">
        <f>IF('THICKNESS INPUT'!L220="","",IF('INFORMATION INPUT'!$B$3="IN",FIXED('THICKNESS INPUT'!L220,2),ROUND('THICKNESS INPUT'!L220*25.4,0)))</f>
        <v/>
      </c>
      <c r="N219" s="93" t="str">
        <f>IF('THICKNESS INPUT'!M220="","",IF('INFORMATION INPUT'!$B$3="IN",FIXED('THICKNESS INPUT'!M220,2),ROUND('THICKNESS INPUT'!M220*25.4,0)))</f>
        <v/>
      </c>
      <c r="O219" s="93" t="str">
        <f>IF('THICKNESS INPUT'!N220="","",IF('INFORMATION INPUT'!$B$3="IN",FIXED('THICKNESS INPUT'!N220,2),ROUND('THICKNESS INPUT'!N220*25.4,0)))</f>
        <v/>
      </c>
      <c r="P219" s="93" t="str">
        <f>IF('THICKNESS INPUT'!O220="","",IF('INFORMATION INPUT'!$B$3="IN",FIXED('THICKNESS INPUT'!O220,2),ROUND('THICKNESS INPUT'!O220*25.4,0)))</f>
        <v/>
      </c>
      <c r="Q219" s="91" t="str">
        <f>IF(H219="","",IF('INFORMATION INPUT'!$B$3="IN",(FIXED(MROUND(AVERAGE('THICKNESS INPUT'!G220:O220),0.05),2)),MROUND(AVERAGE(H219:P219),1)))</f>
        <v/>
      </c>
      <c r="R219" s="93" t="str">
        <f t="shared" si="27"/>
        <v xml:space="preserve"> </v>
      </c>
      <c r="S219" s="93" t="str">
        <f>IF('THICKNESS INPUT'!P220="","",'THICKNESS INPUT'!P220)</f>
        <v/>
      </c>
      <c r="T219" s="93" t="str">
        <f>IF('THICKNESS INPUT'!Q220="","",IF('INFORMATION INPUT'!$B$3="IN",FIXED(MROUND('THICKNESS INPUT'!Q220,0.05),2),ROUND('THICKNESS INPUT'!Q220*25.4,0)))</f>
        <v/>
      </c>
      <c r="U219" s="93" t="str">
        <f t="shared" si="28"/>
        <v/>
      </c>
      <c r="V219" s="97"/>
      <c r="W219" s="98">
        <f>'INFORMATION INPUT'!$B$4-IF(+'INFORMATION INPUT'!$C$3="METRIC",25.4,1)</f>
        <v>7</v>
      </c>
      <c r="X219" s="98">
        <f t="shared" si="29"/>
        <v>0</v>
      </c>
      <c r="Y219" s="98">
        <f>IF(MAXA($AO219)&gt;'INFORMATION INPUT'!$B$4,IF(($AO219&gt;=(3*'THICKNESS REPORT'!$E$27)+'INFORMATION INPUT'!$B$4),1,0),0)</f>
        <v>0</v>
      </c>
      <c r="Z219" s="98">
        <f t="shared" si="30"/>
        <v>0</v>
      </c>
      <c r="AA219" s="98" t="str">
        <f t="shared" si="31"/>
        <v/>
      </c>
      <c r="AB219" s="83"/>
      <c r="AC219" s="83"/>
      <c r="AD219" s="83"/>
      <c r="AE219" s="83"/>
      <c r="AF219" s="98">
        <f t="shared" si="32"/>
        <v>0</v>
      </c>
      <c r="AH219" s="17">
        <f t="shared" si="33"/>
        <v>0</v>
      </c>
      <c r="AI219" s="17">
        <f t="shared" si="34"/>
        <v>9</v>
      </c>
      <c r="AJ219" s="17"/>
      <c r="AK219" s="17"/>
      <c r="AL219" s="17"/>
      <c r="AM219" s="17"/>
      <c r="AN219" s="17"/>
      <c r="AO219" s="17" t="str">
        <f t="shared" si="35"/>
        <v/>
      </c>
    </row>
    <row r="220" spans="1:41" ht="18">
      <c r="A220" s="91" t="str">
        <f>IF('THICKNESS INPUT'!A221="","",'THICKNESS INPUT'!A221)</f>
        <v/>
      </c>
      <c r="B220" s="92" t="str">
        <f>IF('THICKNESS INPUT'!B221="","",'THICKNESS INPUT'!B221)</f>
        <v/>
      </c>
      <c r="C220" s="93" t="str">
        <f>IF($H220="","",IF('INFORMATION INPUT'!$B$3="IN",FIXED('INFORMATION INPUT'!$B$4,2),FIXED('INFORMATION INPUT'!$B$4,0)))</f>
        <v/>
      </c>
      <c r="D220" s="93" t="str">
        <f>IF('THICKNESS INPUT'!C221="","",'THICKNESS INPUT'!C221)</f>
        <v/>
      </c>
      <c r="E220" s="93" t="str">
        <f>IF('THICKNESS INPUT'!D221="","",'THICKNESS INPUT'!D221)</f>
        <v/>
      </c>
      <c r="F220" s="94" t="str">
        <f>IF('THICKNESS INPUT'!E221="","",'THICKNESS INPUT'!E221)</f>
        <v/>
      </c>
      <c r="G220" s="93" t="str">
        <f>IF('THICKNESS INPUT'!F221="","",'THICKNESS INPUT'!F221)</f>
        <v/>
      </c>
      <c r="H220" s="93" t="str">
        <f>IF('THICKNESS INPUT'!G221="","",IF('INFORMATION INPUT'!$B$3="IN",FIXED('THICKNESS INPUT'!G221,2),ROUND('THICKNESS INPUT'!G221*25.4,0)))</f>
        <v/>
      </c>
      <c r="I220" s="93" t="str">
        <f>IF('THICKNESS INPUT'!H221="","",IF('INFORMATION INPUT'!$B$3="IN",FIXED('THICKNESS INPUT'!H221,2),ROUND('THICKNESS INPUT'!H221*25.4,0)))</f>
        <v/>
      </c>
      <c r="J220" s="93" t="str">
        <f>IF('THICKNESS INPUT'!I221="","",IF('INFORMATION INPUT'!$B$3="IN",FIXED('THICKNESS INPUT'!I221,2),ROUND('THICKNESS INPUT'!I221*25.4,0)))</f>
        <v/>
      </c>
      <c r="K220" s="93" t="str">
        <f>IF('THICKNESS INPUT'!J221="","",IF('INFORMATION INPUT'!$B$3="IN",FIXED('THICKNESS INPUT'!J221,2),ROUND('THICKNESS INPUT'!J221*25.4,0)))</f>
        <v/>
      </c>
      <c r="L220" s="93" t="str">
        <f>IF('THICKNESS INPUT'!K221="","",IF('INFORMATION INPUT'!$B$3="IN",FIXED('THICKNESS INPUT'!K221,2),ROUND('THICKNESS INPUT'!K221*25.4,0)))</f>
        <v/>
      </c>
      <c r="M220" s="93" t="str">
        <f>IF('THICKNESS INPUT'!L221="","",IF('INFORMATION INPUT'!$B$3="IN",FIXED('THICKNESS INPUT'!L221,2),ROUND('THICKNESS INPUT'!L221*25.4,0)))</f>
        <v/>
      </c>
      <c r="N220" s="93" t="str">
        <f>IF('THICKNESS INPUT'!M221="","",IF('INFORMATION INPUT'!$B$3="IN",FIXED('THICKNESS INPUT'!M221,2),ROUND('THICKNESS INPUT'!M221*25.4,0)))</f>
        <v/>
      </c>
      <c r="O220" s="93" t="str">
        <f>IF('THICKNESS INPUT'!N221="","",IF('INFORMATION INPUT'!$B$3="IN",FIXED('THICKNESS INPUT'!N221,2),ROUND('THICKNESS INPUT'!N221*25.4,0)))</f>
        <v/>
      </c>
      <c r="P220" s="93" t="str">
        <f>IF('THICKNESS INPUT'!O221="","",IF('INFORMATION INPUT'!$B$3="IN",FIXED('THICKNESS INPUT'!O221,2),ROUND('THICKNESS INPUT'!O221*25.4,0)))</f>
        <v/>
      </c>
      <c r="Q220" s="91" t="str">
        <f>IF(H220="","",IF('INFORMATION INPUT'!$B$3="IN",(FIXED(MROUND(AVERAGE('THICKNESS INPUT'!G221:O221),0.05),2)),MROUND(AVERAGE(H220:P220),1)))</f>
        <v/>
      </c>
      <c r="R220" s="93" t="str">
        <f t="shared" si="27"/>
        <v xml:space="preserve"> </v>
      </c>
      <c r="S220" s="93" t="str">
        <f>IF('THICKNESS INPUT'!P221="","",'THICKNESS INPUT'!P221)</f>
        <v/>
      </c>
      <c r="T220" s="93" t="str">
        <f>IF('THICKNESS INPUT'!Q221="","",IF('INFORMATION INPUT'!$B$3="IN",FIXED(MROUND('THICKNESS INPUT'!Q221,0.05),2),ROUND('THICKNESS INPUT'!Q221*25.4,0)))</f>
        <v/>
      </c>
      <c r="U220" s="93" t="str">
        <f t="shared" si="28"/>
        <v/>
      </c>
      <c r="V220" s="97"/>
      <c r="W220" s="98">
        <f>'INFORMATION INPUT'!$B$4-IF(+'INFORMATION INPUT'!$C$3="METRIC",25.4,1)</f>
        <v>7</v>
      </c>
      <c r="X220" s="98">
        <f t="shared" si="29"/>
        <v>0</v>
      </c>
      <c r="Y220" s="98">
        <f>IF(MAXA($AO220)&gt;'INFORMATION INPUT'!$B$4,IF(($AO220&gt;=(3*'THICKNESS REPORT'!$E$27)+'INFORMATION INPUT'!$B$4),1,0),0)</f>
        <v>0</v>
      </c>
      <c r="Z220" s="98">
        <f t="shared" si="30"/>
        <v>0</v>
      </c>
      <c r="AA220" s="98" t="str">
        <f t="shared" si="31"/>
        <v/>
      </c>
      <c r="AB220" s="83"/>
      <c r="AC220" s="83"/>
      <c r="AD220" s="83"/>
      <c r="AE220" s="83"/>
      <c r="AF220" s="98">
        <f t="shared" si="32"/>
        <v>0</v>
      </c>
      <c r="AH220" s="17">
        <f t="shared" si="33"/>
        <v>0</v>
      </c>
      <c r="AI220" s="17">
        <f t="shared" si="34"/>
        <v>9</v>
      </c>
      <c r="AJ220" s="17"/>
      <c r="AK220" s="17"/>
      <c r="AL220" s="17"/>
      <c r="AM220" s="17"/>
      <c r="AN220" s="17"/>
      <c r="AO220" s="17" t="str">
        <f t="shared" si="35"/>
        <v/>
      </c>
    </row>
    <row r="221" spans="1:41" ht="18">
      <c r="A221" s="91" t="str">
        <f>IF('THICKNESS INPUT'!A222="","",'THICKNESS INPUT'!A222)</f>
        <v/>
      </c>
      <c r="B221" s="92" t="str">
        <f>IF('THICKNESS INPUT'!B222="","",'THICKNESS INPUT'!B222)</f>
        <v/>
      </c>
      <c r="C221" s="93" t="str">
        <f>IF($H221="","",IF('INFORMATION INPUT'!$B$3="IN",FIXED('INFORMATION INPUT'!$B$4,2),FIXED('INFORMATION INPUT'!$B$4,0)))</f>
        <v/>
      </c>
      <c r="D221" s="93" t="str">
        <f>IF('THICKNESS INPUT'!C222="","",'THICKNESS INPUT'!C222)</f>
        <v/>
      </c>
      <c r="E221" s="93" t="str">
        <f>IF('THICKNESS INPUT'!D222="","",'THICKNESS INPUT'!D222)</f>
        <v/>
      </c>
      <c r="F221" s="94" t="str">
        <f>IF('THICKNESS INPUT'!E222="","",'THICKNESS INPUT'!E222)</f>
        <v/>
      </c>
      <c r="G221" s="93" t="str">
        <f>IF('THICKNESS INPUT'!F222="","",'THICKNESS INPUT'!F222)</f>
        <v/>
      </c>
      <c r="H221" s="93" t="str">
        <f>IF('THICKNESS INPUT'!G222="","",IF('INFORMATION INPUT'!$B$3="IN",FIXED('THICKNESS INPUT'!G222,2),ROUND('THICKNESS INPUT'!G222*25.4,0)))</f>
        <v/>
      </c>
      <c r="I221" s="93" t="str">
        <f>IF('THICKNESS INPUT'!H222="","",IF('INFORMATION INPUT'!$B$3="IN",FIXED('THICKNESS INPUT'!H222,2),ROUND('THICKNESS INPUT'!H222*25.4,0)))</f>
        <v/>
      </c>
      <c r="J221" s="93" t="str">
        <f>IF('THICKNESS INPUT'!I222="","",IF('INFORMATION INPUT'!$B$3="IN",FIXED('THICKNESS INPUT'!I222,2),ROUND('THICKNESS INPUT'!I222*25.4,0)))</f>
        <v/>
      </c>
      <c r="K221" s="93" t="str">
        <f>IF('THICKNESS INPUT'!J222="","",IF('INFORMATION INPUT'!$B$3="IN",FIXED('THICKNESS INPUT'!J222,2),ROUND('THICKNESS INPUT'!J222*25.4,0)))</f>
        <v/>
      </c>
      <c r="L221" s="93" t="str">
        <f>IF('THICKNESS INPUT'!K222="","",IF('INFORMATION INPUT'!$B$3="IN",FIXED('THICKNESS INPUT'!K222,2),ROUND('THICKNESS INPUT'!K222*25.4,0)))</f>
        <v/>
      </c>
      <c r="M221" s="93" t="str">
        <f>IF('THICKNESS INPUT'!L222="","",IF('INFORMATION INPUT'!$B$3="IN",FIXED('THICKNESS INPUT'!L222,2),ROUND('THICKNESS INPUT'!L222*25.4,0)))</f>
        <v/>
      </c>
      <c r="N221" s="93" t="str">
        <f>IF('THICKNESS INPUT'!M222="","",IF('INFORMATION INPUT'!$B$3="IN",FIXED('THICKNESS INPUT'!M222,2),ROUND('THICKNESS INPUT'!M222*25.4,0)))</f>
        <v/>
      </c>
      <c r="O221" s="93" t="str">
        <f>IF('THICKNESS INPUT'!N222="","",IF('INFORMATION INPUT'!$B$3="IN",FIXED('THICKNESS INPUT'!N222,2),ROUND('THICKNESS INPUT'!N222*25.4,0)))</f>
        <v/>
      </c>
      <c r="P221" s="93" t="str">
        <f>IF('THICKNESS INPUT'!O222="","",IF('INFORMATION INPUT'!$B$3="IN",FIXED('THICKNESS INPUT'!O222,2),ROUND('THICKNESS INPUT'!O222*25.4,0)))</f>
        <v/>
      </c>
      <c r="Q221" s="91" t="str">
        <f>IF(H221="","",IF('INFORMATION INPUT'!$B$3="IN",(FIXED(MROUND(AVERAGE('THICKNESS INPUT'!G222:O222),0.05),2)),MROUND(AVERAGE(H221:P221),1)))</f>
        <v/>
      </c>
      <c r="R221" s="93" t="str">
        <f t="shared" si="27"/>
        <v xml:space="preserve"> </v>
      </c>
      <c r="S221" s="93" t="str">
        <f>IF('THICKNESS INPUT'!P222="","",'THICKNESS INPUT'!P222)</f>
        <v/>
      </c>
      <c r="T221" s="93" t="str">
        <f>IF('THICKNESS INPUT'!Q222="","",IF('INFORMATION INPUT'!$B$3="IN",FIXED(MROUND('THICKNESS INPUT'!Q222,0.05),2),ROUND('THICKNESS INPUT'!Q222*25.4,0)))</f>
        <v/>
      </c>
      <c r="U221" s="93" t="str">
        <f t="shared" si="28"/>
        <v/>
      </c>
      <c r="V221" s="97"/>
      <c r="W221" s="98">
        <f>'INFORMATION INPUT'!$B$4-IF(+'INFORMATION INPUT'!$C$3="METRIC",25.4,1)</f>
        <v>7</v>
      </c>
      <c r="X221" s="98">
        <f t="shared" si="29"/>
        <v>0</v>
      </c>
      <c r="Y221" s="98">
        <f>IF(MAXA($AO221)&gt;'INFORMATION INPUT'!$B$4,IF(($AO221&gt;=(3*'THICKNESS REPORT'!$E$27)+'INFORMATION INPUT'!$B$4),1,0),0)</f>
        <v>0</v>
      </c>
      <c r="Z221" s="98">
        <f t="shared" si="30"/>
        <v>0</v>
      </c>
      <c r="AA221" s="98" t="str">
        <f t="shared" si="31"/>
        <v/>
      </c>
      <c r="AB221" s="83"/>
      <c r="AC221" s="83"/>
      <c r="AD221" s="83"/>
      <c r="AE221" s="83"/>
      <c r="AF221" s="98">
        <f t="shared" si="32"/>
        <v>0</v>
      </c>
      <c r="AH221" s="17">
        <f t="shared" si="33"/>
        <v>0</v>
      </c>
      <c r="AI221" s="17">
        <f t="shared" si="34"/>
        <v>9</v>
      </c>
      <c r="AJ221" s="17"/>
      <c r="AK221" s="17"/>
      <c r="AL221" s="17"/>
      <c r="AM221" s="17"/>
      <c r="AN221" s="17"/>
      <c r="AO221" s="17" t="str">
        <f t="shared" si="35"/>
        <v/>
      </c>
    </row>
    <row r="222" spans="1:41" ht="18">
      <c r="A222" s="91" t="str">
        <f>IF('THICKNESS INPUT'!A223="","",'THICKNESS INPUT'!A223)</f>
        <v/>
      </c>
      <c r="B222" s="92" t="str">
        <f>IF('THICKNESS INPUT'!B223="","",'THICKNESS INPUT'!B223)</f>
        <v/>
      </c>
      <c r="C222" s="93" t="str">
        <f>IF($H222="","",IF('INFORMATION INPUT'!$B$3="IN",FIXED('INFORMATION INPUT'!$B$4,2),FIXED('INFORMATION INPUT'!$B$4,0)))</f>
        <v/>
      </c>
      <c r="D222" s="93" t="str">
        <f>IF('THICKNESS INPUT'!C223="","",'THICKNESS INPUT'!C223)</f>
        <v/>
      </c>
      <c r="E222" s="93" t="str">
        <f>IF('THICKNESS INPUT'!D223="","",'THICKNESS INPUT'!D223)</f>
        <v/>
      </c>
      <c r="F222" s="94" t="str">
        <f>IF('THICKNESS INPUT'!E223="","",'THICKNESS INPUT'!E223)</f>
        <v/>
      </c>
      <c r="G222" s="93" t="str">
        <f>IF('THICKNESS INPUT'!F223="","",'THICKNESS INPUT'!F223)</f>
        <v/>
      </c>
      <c r="H222" s="93" t="str">
        <f>IF('THICKNESS INPUT'!G223="","",IF('INFORMATION INPUT'!$B$3="IN",FIXED('THICKNESS INPUT'!G223,2),ROUND('THICKNESS INPUT'!G223*25.4,0)))</f>
        <v/>
      </c>
      <c r="I222" s="93" t="str">
        <f>IF('THICKNESS INPUT'!H223="","",IF('INFORMATION INPUT'!$B$3="IN",FIXED('THICKNESS INPUT'!H223,2),ROUND('THICKNESS INPUT'!H223*25.4,0)))</f>
        <v/>
      </c>
      <c r="J222" s="93" t="str">
        <f>IF('THICKNESS INPUT'!I223="","",IF('INFORMATION INPUT'!$B$3="IN",FIXED('THICKNESS INPUT'!I223,2),ROUND('THICKNESS INPUT'!I223*25.4,0)))</f>
        <v/>
      </c>
      <c r="K222" s="93" t="str">
        <f>IF('THICKNESS INPUT'!J223="","",IF('INFORMATION INPUT'!$B$3="IN",FIXED('THICKNESS INPUT'!J223,2),ROUND('THICKNESS INPUT'!J223*25.4,0)))</f>
        <v/>
      </c>
      <c r="L222" s="93" t="str">
        <f>IF('THICKNESS INPUT'!K223="","",IF('INFORMATION INPUT'!$B$3="IN",FIXED('THICKNESS INPUT'!K223,2),ROUND('THICKNESS INPUT'!K223*25.4,0)))</f>
        <v/>
      </c>
      <c r="M222" s="93" t="str">
        <f>IF('THICKNESS INPUT'!L223="","",IF('INFORMATION INPUT'!$B$3="IN",FIXED('THICKNESS INPUT'!L223,2),ROUND('THICKNESS INPUT'!L223*25.4,0)))</f>
        <v/>
      </c>
      <c r="N222" s="93" t="str">
        <f>IF('THICKNESS INPUT'!M223="","",IF('INFORMATION INPUT'!$B$3="IN",FIXED('THICKNESS INPUT'!M223,2),ROUND('THICKNESS INPUT'!M223*25.4,0)))</f>
        <v/>
      </c>
      <c r="O222" s="93" t="str">
        <f>IF('THICKNESS INPUT'!N223="","",IF('INFORMATION INPUT'!$B$3="IN",FIXED('THICKNESS INPUT'!N223,2),ROUND('THICKNESS INPUT'!N223*25.4,0)))</f>
        <v/>
      </c>
      <c r="P222" s="93" t="str">
        <f>IF('THICKNESS INPUT'!O223="","",IF('INFORMATION INPUT'!$B$3="IN",FIXED('THICKNESS INPUT'!O223,2),ROUND('THICKNESS INPUT'!O223*25.4,0)))</f>
        <v/>
      </c>
      <c r="Q222" s="91" t="str">
        <f>IF(H222="","",IF('INFORMATION INPUT'!$B$3="IN",(FIXED(MROUND(AVERAGE('THICKNESS INPUT'!G223:O223),0.05),2)),MROUND(AVERAGE(H222:P222),1)))</f>
        <v/>
      </c>
      <c r="R222" s="93" t="str">
        <f t="shared" si="27"/>
        <v xml:space="preserve"> </v>
      </c>
      <c r="S222" s="93" t="str">
        <f>IF('THICKNESS INPUT'!P223="","",'THICKNESS INPUT'!P223)</f>
        <v/>
      </c>
      <c r="T222" s="93" t="str">
        <f>IF('THICKNESS INPUT'!Q223="","",IF('INFORMATION INPUT'!$B$3="IN",FIXED(MROUND('THICKNESS INPUT'!Q223,0.05),2),ROUND('THICKNESS INPUT'!Q223*25.4,0)))</f>
        <v/>
      </c>
      <c r="U222" s="93" t="str">
        <f t="shared" si="28"/>
        <v/>
      </c>
      <c r="V222" s="97"/>
      <c r="W222" s="98">
        <f>'INFORMATION INPUT'!$B$4-IF(+'INFORMATION INPUT'!$C$3="METRIC",25.4,1)</f>
        <v>7</v>
      </c>
      <c r="X222" s="98">
        <f t="shared" si="29"/>
        <v>0</v>
      </c>
      <c r="Y222" s="98">
        <f>IF(MAXA($AO222)&gt;'INFORMATION INPUT'!$B$4,IF(($AO222&gt;=(3*'THICKNESS REPORT'!$E$27)+'INFORMATION INPUT'!$B$4),1,0),0)</f>
        <v>0</v>
      </c>
      <c r="Z222" s="98">
        <f t="shared" si="30"/>
        <v>0</v>
      </c>
      <c r="AA222" s="98" t="str">
        <f t="shared" si="31"/>
        <v/>
      </c>
      <c r="AB222" s="83"/>
      <c r="AC222" s="83"/>
      <c r="AD222" s="83"/>
      <c r="AE222" s="83"/>
      <c r="AF222" s="98">
        <f t="shared" si="32"/>
        <v>0</v>
      </c>
      <c r="AH222" s="17">
        <f t="shared" si="33"/>
        <v>0</v>
      </c>
      <c r="AI222" s="17">
        <f t="shared" si="34"/>
        <v>9</v>
      </c>
      <c r="AJ222" s="17"/>
      <c r="AK222" s="17"/>
      <c r="AL222" s="17"/>
      <c r="AM222" s="17"/>
      <c r="AN222" s="17"/>
      <c r="AO222" s="17" t="str">
        <f t="shared" si="35"/>
        <v/>
      </c>
    </row>
    <row r="223" spans="1:41" ht="18">
      <c r="A223" s="91" t="str">
        <f>IF('THICKNESS INPUT'!A224="","",'THICKNESS INPUT'!A224)</f>
        <v/>
      </c>
      <c r="B223" s="92" t="str">
        <f>IF('THICKNESS INPUT'!B224="","",'THICKNESS INPUT'!B224)</f>
        <v/>
      </c>
      <c r="C223" s="93" t="str">
        <f>IF($H223="","",IF('INFORMATION INPUT'!$B$3="IN",FIXED('INFORMATION INPUT'!$B$4,2),FIXED('INFORMATION INPUT'!$B$4,0)))</f>
        <v/>
      </c>
      <c r="D223" s="93" t="str">
        <f>IF('THICKNESS INPUT'!C224="","",'THICKNESS INPUT'!C224)</f>
        <v/>
      </c>
      <c r="E223" s="93" t="str">
        <f>IF('THICKNESS INPUT'!D224="","",'THICKNESS INPUT'!D224)</f>
        <v/>
      </c>
      <c r="F223" s="94" t="str">
        <f>IF('THICKNESS INPUT'!E224="","",'THICKNESS INPUT'!E224)</f>
        <v/>
      </c>
      <c r="G223" s="93" t="str">
        <f>IF('THICKNESS INPUT'!F224="","",'THICKNESS INPUT'!F224)</f>
        <v/>
      </c>
      <c r="H223" s="93" t="str">
        <f>IF('THICKNESS INPUT'!G224="","",IF('INFORMATION INPUT'!$B$3="IN",FIXED('THICKNESS INPUT'!G224,2),ROUND('THICKNESS INPUT'!G224*25.4,0)))</f>
        <v/>
      </c>
      <c r="I223" s="93" t="str">
        <f>IF('THICKNESS INPUT'!H224="","",IF('INFORMATION INPUT'!$B$3="IN",FIXED('THICKNESS INPUT'!H224,2),ROUND('THICKNESS INPUT'!H224*25.4,0)))</f>
        <v/>
      </c>
      <c r="J223" s="93" t="str">
        <f>IF('THICKNESS INPUT'!I224="","",IF('INFORMATION INPUT'!$B$3="IN",FIXED('THICKNESS INPUT'!I224,2),ROUND('THICKNESS INPUT'!I224*25.4,0)))</f>
        <v/>
      </c>
      <c r="K223" s="93" t="str">
        <f>IF('THICKNESS INPUT'!J224="","",IF('INFORMATION INPUT'!$B$3="IN",FIXED('THICKNESS INPUT'!J224,2),ROUND('THICKNESS INPUT'!J224*25.4,0)))</f>
        <v/>
      </c>
      <c r="L223" s="93" t="str">
        <f>IF('THICKNESS INPUT'!K224="","",IF('INFORMATION INPUT'!$B$3="IN",FIXED('THICKNESS INPUT'!K224,2),ROUND('THICKNESS INPUT'!K224*25.4,0)))</f>
        <v/>
      </c>
      <c r="M223" s="93" t="str">
        <f>IF('THICKNESS INPUT'!L224="","",IF('INFORMATION INPUT'!$B$3="IN",FIXED('THICKNESS INPUT'!L224,2),ROUND('THICKNESS INPUT'!L224*25.4,0)))</f>
        <v/>
      </c>
      <c r="N223" s="93" t="str">
        <f>IF('THICKNESS INPUT'!M224="","",IF('INFORMATION INPUT'!$B$3="IN",FIXED('THICKNESS INPUT'!M224,2),ROUND('THICKNESS INPUT'!M224*25.4,0)))</f>
        <v/>
      </c>
      <c r="O223" s="93" t="str">
        <f>IF('THICKNESS INPUT'!N224="","",IF('INFORMATION INPUT'!$B$3="IN",FIXED('THICKNESS INPUT'!N224,2),ROUND('THICKNESS INPUT'!N224*25.4,0)))</f>
        <v/>
      </c>
      <c r="P223" s="93" t="str">
        <f>IF('THICKNESS INPUT'!O224="","",IF('INFORMATION INPUT'!$B$3="IN",FIXED('THICKNESS INPUT'!O224,2),ROUND('THICKNESS INPUT'!O224*25.4,0)))</f>
        <v/>
      </c>
      <c r="Q223" s="91" t="str">
        <f>IF(H223="","",IF('INFORMATION INPUT'!$B$3="IN",(FIXED(MROUND(AVERAGE('THICKNESS INPUT'!G224:O224),0.05),2)),MROUND(AVERAGE(H223:P223),1)))</f>
        <v/>
      </c>
      <c r="R223" s="93" t="str">
        <f t="shared" si="27"/>
        <v xml:space="preserve"> </v>
      </c>
      <c r="S223" s="93" t="str">
        <f>IF('THICKNESS INPUT'!P224="","",'THICKNESS INPUT'!P224)</f>
        <v/>
      </c>
      <c r="T223" s="93" t="str">
        <f>IF('THICKNESS INPUT'!Q224="","",IF('INFORMATION INPUT'!$B$3="IN",FIXED(MROUND('THICKNESS INPUT'!Q224,0.05),2),ROUND('THICKNESS INPUT'!Q224*25.4,0)))</f>
        <v/>
      </c>
      <c r="U223" s="93" t="str">
        <f t="shared" si="28"/>
        <v/>
      </c>
      <c r="V223" s="97"/>
      <c r="W223" s="98">
        <f>'INFORMATION INPUT'!$B$4-IF(+'INFORMATION INPUT'!$C$3="METRIC",25.4,1)</f>
        <v>7</v>
      </c>
      <c r="X223" s="98">
        <f t="shared" si="29"/>
        <v>0</v>
      </c>
      <c r="Y223" s="98">
        <f>IF(MAXA($AO223)&gt;'INFORMATION INPUT'!$B$4,IF(($AO223&gt;=(3*'THICKNESS REPORT'!$E$27)+'INFORMATION INPUT'!$B$4),1,0),0)</f>
        <v>0</v>
      </c>
      <c r="Z223" s="98">
        <f t="shared" si="30"/>
        <v>0</v>
      </c>
      <c r="AA223" s="98" t="str">
        <f t="shared" si="31"/>
        <v/>
      </c>
      <c r="AB223" s="83"/>
      <c r="AC223" s="83"/>
      <c r="AD223" s="83"/>
      <c r="AE223" s="83"/>
      <c r="AF223" s="98">
        <f t="shared" si="32"/>
        <v>0</v>
      </c>
      <c r="AH223" s="17">
        <f t="shared" si="33"/>
        <v>0</v>
      </c>
      <c r="AI223" s="17">
        <f t="shared" si="34"/>
        <v>9</v>
      </c>
      <c r="AJ223" s="17"/>
      <c r="AK223" s="17"/>
      <c r="AL223" s="17"/>
      <c r="AM223" s="17"/>
      <c r="AN223" s="17"/>
      <c r="AO223" s="17" t="str">
        <f t="shared" si="35"/>
        <v/>
      </c>
    </row>
    <row r="224" spans="1:41" ht="18">
      <c r="A224" s="91" t="str">
        <f>IF('THICKNESS INPUT'!A225="","",'THICKNESS INPUT'!A225)</f>
        <v/>
      </c>
      <c r="B224" s="92" t="str">
        <f>IF('THICKNESS INPUT'!B225="","",'THICKNESS INPUT'!B225)</f>
        <v/>
      </c>
      <c r="C224" s="93" t="str">
        <f>IF($H224="","",IF('INFORMATION INPUT'!$B$3="IN",FIXED('INFORMATION INPUT'!$B$4,2),FIXED('INFORMATION INPUT'!$B$4,0)))</f>
        <v/>
      </c>
      <c r="D224" s="93" t="str">
        <f>IF('THICKNESS INPUT'!C225="","",'THICKNESS INPUT'!C225)</f>
        <v/>
      </c>
      <c r="E224" s="93" t="str">
        <f>IF('THICKNESS INPUT'!D225="","",'THICKNESS INPUT'!D225)</f>
        <v/>
      </c>
      <c r="F224" s="94" t="str">
        <f>IF('THICKNESS INPUT'!E225="","",'THICKNESS INPUT'!E225)</f>
        <v/>
      </c>
      <c r="G224" s="93" t="str">
        <f>IF('THICKNESS INPUT'!F225="","",'THICKNESS INPUT'!F225)</f>
        <v/>
      </c>
      <c r="H224" s="93" t="str">
        <f>IF('THICKNESS INPUT'!G225="","",IF('INFORMATION INPUT'!$B$3="IN",FIXED('THICKNESS INPUT'!G225,2),ROUND('THICKNESS INPUT'!G225*25.4,0)))</f>
        <v/>
      </c>
      <c r="I224" s="93" t="str">
        <f>IF('THICKNESS INPUT'!H225="","",IF('INFORMATION INPUT'!$B$3="IN",FIXED('THICKNESS INPUT'!H225,2),ROUND('THICKNESS INPUT'!H225*25.4,0)))</f>
        <v/>
      </c>
      <c r="J224" s="93" t="str">
        <f>IF('THICKNESS INPUT'!I225="","",IF('INFORMATION INPUT'!$B$3="IN",FIXED('THICKNESS INPUT'!I225,2),ROUND('THICKNESS INPUT'!I225*25.4,0)))</f>
        <v/>
      </c>
      <c r="K224" s="93" t="str">
        <f>IF('THICKNESS INPUT'!J225="","",IF('INFORMATION INPUT'!$B$3="IN",FIXED('THICKNESS INPUT'!J225,2),ROUND('THICKNESS INPUT'!J225*25.4,0)))</f>
        <v/>
      </c>
      <c r="L224" s="93" t="str">
        <f>IF('THICKNESS INPUT'!K225="","",IF('INFORMATION INPUT'!$B$3="IN",FIXED('THICKNESS INPUT'!K225,2),ROUND('THICKNESS INPUT'!K225*25.4,0)))</f>
        <v/>
      </c>
      <c r="M224" s="93" t="str">
        <f>IF('THICKNESS INPUT'!L225="","",IF('INFORMATION INPUT'!$B$3="IN",FIXED('THICKNESS INPUT'!L225,2),ROUND('THICKNESS INPUT'!L225*25.4,0)))</f>
        <v/>
      </c>
      <c r="N224" s="93" t="str">
        <f>IF('THICKNESS INPUT'!M225="","",IF('INFORMATION INPUT'!$B$3="IN",FIXED('THICKNESS INPUT'!M225,2),ROUND('THICKNESS INPUT'!M225*25.4,0)))</f>
        <v/>
      </c>
      <c r="O224" s="93" t="str">
        <f>IF('THICKNESS INPUT'!N225="","",IF('INFORMATION INPUT'!$B$3="IN",FIXED('THICKNESS INPUT'!N225,2),ROUND('THICKNESS INPUT'!N225*25.4,0)))</f>
        <v/>
      </c>
      <c r="P224" s="93" t="str">
        <f>IF('THICKNESS INPUT'!O225="","",IF('INFORMATION INPUT'!$B$3="IN",FIXED('THICKNESS INPUT'!O225,2),ROUND('THICKNESS INPUT'!O225*25.4,0)))</f>
        <v/>
      </c>
      <c r="Q224" s="91" t="str">
        <f>IF(H224="","",IF('INFORMATION INPUT'!$B$3="IN",(FIXED(MROUND(AVERAGE('THICKNESS INPUT'!G225:O225),0.05),2)),MROUND(AVERAGE(H224:P224),1)))</f>
        <v/>
      </c>
      <c r="R224" s="93" t="str">
        <f t="shared" si="27"/>
        <v xml:space="preserve"> </v>
      </c>
      <c r="S224" s="93" t="str">
        <f>IF('THICKNESS INPUT'!P225="","",'THICKNESS INPUT'!P225)</f>
        <v/>
      </c>
      <c r="T224" s="93" t="str">
        <f>IF('THICKNESS INPUT'!Q225="","",IF('INFORMATION INPUT'!$B$3="IN",FIXED(MROUND('THICKNESS INPUT'!Q225,0.05),2),ROUND('THICKNESS INPUT'!Q225*25.4,0)))</f>
        <v/>
      </c>
      <c r="U224" s="93" t="str">
        <f t="shared" si="28"/>
        <v/>
      </c>
      <c r="V224" s="97"/>
      <c r="W224" s="98">
        <f>'INFORMATION INPUT'!$B$4-IF(+'INFORMATION INPUT'!$C$3="METRIC",25.4,1)</f>
        <v>7</v>
      </c>
      <c r="X224" s="98">
        <f t="shared" si="29"/>
        <v>0</v>
      </c>
      <c r="Y224" s="98">
        <f>IF(MAXA($AO224)&gt;'INFORMATION INPUT'!$B$4,IF(($AO224&gt;=(3*'THICKNESS REPORT'!$E$27)+'INFORMATION INPUT'!$B$4),1,0),0)</f>
        <v>0</v>
      </c>
      <c r="Z224" s="98">
        <f t="shared" si="30"/>
        <v>0</v>
      </c>
      <c r="AA224" s="98" t="str">
        <f t="shared" si="31"/>
        <v/>
      </c>
      <c r="AB224" s="83"/>
      <c r="AC224" s="83"/>
      <c r="AD224" s="83"/>
      <c r="AE224" s="83"/>
      <c r="AF224" s="98">
        <f t="shared" si="32"/>
        <v>0</v>
      </c>
      <c r="AH224" s="17">
        <f t="shared" si="33"/>
        <v>0</v>
      </c>
      <c r="AI224" s="17">
        <f t="shared" si="34"/>
        <v>9</v>
      </c>
      <c r="AJ224" s="17"/>
      <c r="AK224" s="17"/>
      <c r="AL224" s="17"/>
      <c r="AM224" s="17"/>
      <c r="AN224" s="17"/>
      <c r="AO224" s="17" t="str">
        <f t="shared" si="35"/>
        <v/>
      </c>
    </row>
    <row r="225" spans="1:41" ht="18">
      <c r="A225" s="91" t="str">
        <f>IF('THICKNESS INPUT'!A226="","",'THICKNESS INPUT'!A226)</f>
        <v/>
      </c>
      <c r="B225" s="92" t="str">
        <f>IF('THICKNESS INPUT'!B226="","",'THICKNESS INPUT'!B226)</f>
        <v/>
      </c>
      <c r="C225" s="93" t="str">
        <f>IF($H225="","",IF('INFORMATION INPUT'!$B$3="IN",FIXED('INFORMATION INPUT'!$B$4,2),FIXED('INFORMATION INPUT'!$B$4,0)))</f>
        <v/>
      </c>
      <c r="D225" s="93" t="str">
        <f>IF('THICKNESS INPUT'!C226="","",'THICKNESS INPUT'!C226)</f>
        <v/>
      </c>
      <c r="E225" s="93" t="str">
        <f>IF('THICKNESS INPUT'!D226="","",'THICKNESS INPUT'!D226)</f>
        <v/>
      </c>
      <c r="F225" s="94" t="str">
        <f>IF('THICKNESS INPUT'!E226="","",'THICKNESS INPUT'!E226)</f>
        <v/>
      </c>
      <c r="G225" s="93" t="str">
        <f>IF('THICKNESS INPUT'!F226="","",'THICKNESS INPUT'!F226)</f>
        <v/>
      </c>
      <c r="H225" s="93" t="str">
        <f>IF('THICKNESS INPUT'!G226="","",IF('INFORMATION INPUT'!$B$3="IN",FIXED('THICKNESS INPUT'!G226,2),ROUND('THICKNESS INPUT'!G226*25.4,0)))</f>
        <v/>
      </c>
      <c r="I225" s="93" t="str">
        <f>IF('THICKNESS INPUT'!H226="","",IF('INFORMATION INPUT'!$B$3="IN",FIXED('THICKNESS INPUT'!H226,2),ROUND('THICKNESS INPUT'!H226*25.4,0)))</f>
        <v/>
      </c>
      <c r="J225" s="93" t="str">
        <f>IF('THICKNESS INPUT'!I226="","",IF('INFORMATION INPUT'!$B$3="IN",FIXED('THICKNESS INPUT'!I226,2),ROUND('THICKNESS INPUT'!I226*25.4,0)))</f>
        <v/>
      </c>
      <c r="K225" s="93" t="str">
        <f>IF('THICKNESS INPUT'!J226="","",IF('INFORMATION INPUT'!$B$3="IN",FIXED('THICKNESS INPUT'!J226,2),ROUND('THICKNESS INPUT'!J226*25.4,0)))</f>
        <v/>
      </c>
      <c r="L225" s="93" t="str">
        <f>IF('THICKNESS INPUT'!K226="","",IF('INFORMATION INPUT'!$B$3="IN",FIXED('THICKNESS INPUT'!K226,2),ROUND('THICKNESS INPUT'!K226*25.4,0)))</f>
        <v/>
      </c>
      <c r="M225" s="93" t="str">
        <f>IF('THICKNESS INPUT'!L226="","",IF('INFORMATION INPUT'!$B$3="IN",FIXED('THICKNESS INPUT'!L226,2),ROUND('THICKNESS INPUT'!L226*25.4,0)))</f>
        <v/>
      </c>
      <c r="N225" s="93" t="str">
        <f>IF('THICKNESS INPUT'!M226="","",IF('INFORMATION INPUT'!$B$3="IN",FIXED('THICKNESS INPUT'!M226,2),ROUND('THICKNESS INPUT'!M226*25.4,0)))</f>
        <v/>
      </c>
      <c r="O225" s="93" t="str">
        <f>IF('THICKNESS INPUT'!N226="","",IF('INFORMATION INPUT'!$B$3="IN",FIXED('THICKNESS INPUT'!N226,2),ROUND('THICKNESS INPUT'!N226*25.4,0)))</f>
        <v/>
      </c>
      <c r="P225" s="93" t="str">
        <f>IF('THICKNESS INPUT'!O226="","",IF('INFORMATION INPUT'!$B$3="IN",FIXED('THICKNESS INPUT'!O226,2),ROUND('THICKNESS INPUT'!O226*25.4,0)))</f>
        <v/>
      </c>
      <c r="Q225" s="91" t="str">
        <f>IF(H225="","",IF('INFORMATION INPUT'!$B$3="IN",(FIXED(MROUND(AVERAGE('THICKNESS INPUT'!G226:O226),0.05),2)),MROUND(AVERAGE(H225:P225),1)))</f>
        <v/>
      </c>
      <c r="R225" s="93" t="str">
        <f t="shared" si="27"/>
        <v xml:space="preserve"> </v>
      </c>
      <c r="S225" s="93" t="str">
        <f>IF('THICKNESS INPUT'!P226="","",'THICKNESS INPUT'!P226)</f>
        <v/>
      </c>
      <c r="T225" s="93" t="str">
        <f>IF('THICKNESS INPUT'!Q226="","",IF('INFORMATION INPUT'!$B$3="IN",FIXED(MROUND('THICKNESS INPUT'!Q226,0.05),2),ROUND('THICKNESS INPUT'!Q226*25.4,0)))</f>
        <v/>
      </c>
      <c r="U225" s="93" t="str">
        <f t="shared" si="28"/>
        <v/>
      </c>
      <c r="V225" s="97"/>
      <c r="W225" s="98">
        <f>'INFORMATION INPUT'!$B$4-IF(+'INFORMATION INPUT'!$C$3="METRIC",25.4,1)</f>
        <v>7</v>
      </c>
      <c r="X225" s="98">
        <f t="shared" si="29"/>
        <v>0</v>
      </c>
      <c r="Y225" s="98">
        <f>IF(MAXA($AO225)&gt;'INFORMATION INPUT'!$B$4,IF(($AO225&gt;=(3*'THICKNESS REPORT'!$E$27)+'INFORMATION INPUT'!$B$4),1,0),0)</f>
        <v>0</v>
      </c>
      <c r="Z225" s="98">
        <f t="shared" si="30"/>
        <v>0</v>
      </c>
      <c r="AA225" s="98" t="str">
        <f t="shared" si="31"/>
        <v/>
      </c>
      <c r="AB225" s="83"/>
      <c r="AC225" s="83"/>
      <c r="AD225" s="83"/>
      <c r="AE225" s="83"/>
      <c r="AF225" s="98">
        <f t="shared" si="32"/>
        <v>0</v>
      </c>
      <c r="AH225" s="17">
        <f t="shared" si="33"/>
        <v>0</v>
      </c>
      <c r="AI225" s="17">
        <f t="shared" si="34"/>
        <v>9</v>
      </c>
      <c r="AJ225" s="17"/>
      <c r="AK225" s="17"/>
      <c r="AL225" s="17"/>
      <c r="AM225" s="17"/>
      <c r="AN225" s="17"/>
      <c r="AO225" s="17" t="str">
        <f t="shared" si="35"/>
        <v/>
      </c>
    </row>
    <row r="226" spans="1:41" ht="18">
      <c r="A226" s="91" t="str">
        <f>IF('THICKNESS INPUT'!A227="","",'THICKNESS INPUT'!A227)</f>
        <v/>
      </c>
      <c r="B226" s="92" t="str">
        <f>IF('THICKNESS INPUT'!B227="","",'THICKNESS INPUT'!B227)</f>
        <v/>
      </c>
      <c r="C226" s="93" t="str">
        <f>IF($H226="","",IF('INFORMATION INPUT'!$B$3="IN",FIXED('INFORMATION INPUT'!$B$4,2),FIXED('INFORMATION INPUT'!$B$4,0)))</f>
        <v/>
      </c>
      <c r="D226" s="93" t="str">
        <f>IF('THICKNESS INPUT'!C227="","",'THICKNESS INPUT'!C227)</f>
        <v/>
      </c>
      <c r="E226" s="93" t="str">
        <f>IF('THICKNESS INPUT'!D227="","",'THICKNESS INPUT'!D227)</f>
        <v/>
      </c>
      <c r="F226" s="94" t="str">
        <f>IF('THICKNESS INPUT'!E227="","",'THICKNESS INPUT'!E227)</f>
        <v/>
      </c>
      <c r="G226" s="93" t="str">
        <f>IF('THICKNESS INPUT'!F227="","",'THICKNESS INPUT'!F227)</f>
        <v/>
      </c>
      <c r="H226" s="93" t="str">
        <f>IF('THICKNESS INPUT'!G227="","",IF('INFORMATION INPUT'!$B$3="IN",FIXED('THICKNESS INPUT'!G227,2),ROUND('THICKNESS INPUT'!G227*25.4,0)))</f>
        <v/>
      </c>
      <c r="I226" s="93" t="str">
        <f>IF('THICKNESS INPUT'!H227="","",IF('INFORMATION INPUT'!$B$3="IN",FIXED('THICKNESS INPUT'!H227,2),ROUND('THICKNESS INPUT'!H227*25.4,0)))</f>
        <v/>
      </c>
      <c r="J226" s="93" t="str">
        <f>IF('THICKNESS INPUT'!I227="","",IF('INFORMATION INPUT'!$B$3="IN",FIXED('THICKNESS INPUT'!I227,2),ROUND('THICKNESS INPUT'!I227*25.4,0)))</f>
        <v/>
      </c>
      <c r="K226" s="93" t="str">
        <f>IF('THICKNESS INPUT'!J227="","",IF('INFORMATION INPUT'!$B$3="IN",FIXED('THICKNESS INPUT'!J227,2),ROUND('THICKNESS INPUT'!J227*25.4,0)))</f>
        <v/>
      </c>
      <c r="L226" s="93" t="str">
        <f>IF('THICKNESS INPUT'!K227="","",IF('INFORMATION INPUT'!$B$3="IN",FIXED('THICKNESS INPUT'!K227,2),ROUND('THICKNESS INPUT'!K227*25.4,0)))</f>
        <v/>
      </c>
      <c r="M226" s="93" t="str">
        <f>IF('THICKNESS INPUT'!L227="","",IF('INFORMATION INPUT'!$B$3="IN",FIXED('THICKNESS INPUT'!L227,2),ROUND('THICKNESS INPUT'!L227*25.4,0)))</f>
        <v/>
      </c>
      <c r="N226" s="93" t="str">
        <f>IF('THICKNESS INPUT'!M227="","",IF('INFORMATION INPUT'!$B$3="IN",FIXED('THICKNESS INPUT'!M227,2),ROUND('THICKNESS INPUT'!M227*25.4,0)))</f>
        <v/>
      </c>
      <c r="O226" s="93" t="str">
        <f>IF('THICKNESS INPUT'!N227="","",IF('INFORMATION INPUT'!$B$3="IN",FIXED('THICKNESS INPUT'!N227,2),ROUND('THICKNESS INPUT'!N227*25.4,0)))</f>
        <v/>
      </c>
      <c r="P226" s="93" t="str">
        <f>IF('THICKNESS INPUT'!O227="","",IF('INFORMATION INPUT'!$B$3="IN",FIXED('THICKNESS INPUT'!O227,2),ROUND('THICKNESS INPUT'!O227*25.4,0)))</f>
        <v/>
      </c>
      <c r="Q226" s="91" t="str">
        <f>IF(H226="","",IF('INFORMATION INPUT'!$B$3="IN",(FIXED(MROUND(AVERAGE('THICKNESS INPUT'!G227:O227),0.05),2)),MROUND(AVERAGE(H226:P226),1)))</f>
        <v/>
      </c>
      <c r="R226" s="93" t="str">
        <f t="shared" si="27"/>
        <v xml:space="preserve"> </v>
      </c>
      <c r="S226" s="93" t="str">
        <f>IF('THICKNESS INPUT'!P227="","",'THICKNESS INPUT'!P227)</f>
        <v/>
      </c>
      <c r="T226" s="93" t="str">
        <f>IF('THICKNESS INPUT'!Q227="","",IF('INFORMATION INPUT'!$B$3="IN",FIXED(MROUND('THICKNESS INPUT'!Q227,0.05),2),ROUND('THICKNESS INPUT'!Q227*25.4,0)))</f>
        <v/>
      </c>
      <c r="U226" s="93" t="str">
        <f t="shared" si="28"/>
        <v/>
      </c>
      <c r="V226" s="97"/>
      <c r="W226" s="98">
        <f>'INFORMATION INPUT'!$B$4-IF(+'INFORMATION INPUT'!$C$3="METRIC",25.4,1)</f>
        <v>7</v>
      </c>
      <c r="X226" s="98">
        <f t="shared" si="29"/>
        <v>0</v>
      </c>
      <c r="Y226" s="98">
        <f>IF(MAXA($AO226)&gt;'INFORMATION INPUT'!$B$4,IF(($AO226&gt;=(3*'THICKNESS REPORT'!$E$27)+'INFORMATION INPUT'!$B$4),1,0),0)</f>
        <v>0</v>
      </c>
      <c r="Z226" s="98">
        <f t="shared" si="30"/>
        <v>0</v>
      </c>
      <c r="AA226" s="98" t="str">
        <f t="shared" si="31"/>
        <v/>
      </c>
      <c r="AB226" s="83"/>
      <c r="AC226" s="83"/>
      <c r="AD226" s="83"/>
      <c r="AE226" s="83"/>
      <c r="AF226" s="98">
        <f t="shared" si="32"/>
        <v>0</v>
      </c>
      <c r="AH226" s="17">
        <f t="shared" si="33"/>
        <v>0</v>
      </c>
      <c r="AI226" s="17">
        <f t="shared" si="34"/>
        <v>9</v>
      </c>
      <c r="AJ226" s="17"/>
      <c r="AK226" s="17"/>
      <c r="AL226" s="17"/>
      <c r="AM226" s="17"/>
      <c r="AN226" s="17"/>
      <c r="AO226" s="17" t="str">
        <f t="shared" si="35"/>
        <v/>
      </c>
    </row>
    <row r="227" spans="1:41" ht="18">
      <c r="A227" s="91" t="str">
        <f>IF('THICKNESS INPUT'!A228="","",'THICKNESS INPUT'!A228)</f>
        <v/>
      </c>
      <c r="B227" s="92" t="str">
        <f>IF('THICKNESS INPUT'!B228="","",'THICKNESS INPUT'!B228)</f>
        <v/>
      </c>
      <c r="C227" s="93" t="str">
        <f>IF($H227="","",IF('INFORMATION INPUT'!$B$3="IN",FIXED('INFORMATION INPUT'!$B$4,2),FIXED('INFORMATION INPUT'!$B$4,0)))</f>
        <v/>
      </c>
      <c r="D227" s="93" t="str">
        <f>IF('THICKNESS INPUT'!C228="","",'THICKNESS INPUT'!C228)</f>
        <v/>
      </c>
      <c r="E227" s="93" t="str">
        <f>IF('THICKNESS INPUT'!D228="","",'THICKNESS INPUT'!D228)</f>
        <v/>
      </c>
      <c r="F227" s="94" t="str">
        <f>IF('THICKNESS INPUT'!E228="","",'THICKNESS INPUT'!E228)</f>
        <v/>
      </c>
      <c r="G227" s="93" t="str">
        <f>IF('THICKNESS INPUT'!F228="","",'THICKNESS INPUT'!F228)</f>
        <v/>
      </c>
      <c r="H227" s="93" t="str">
        <f>IF('THICKNESS INPUT'!G228="","",IF('INFORMATION INPUT'!$B$3="IN",FIXED('THICKNESS INPUT'!G228,2),ROUND('THICKNESS INPUT'!G228*25.4,0)))</f>
        <v/>
      </c>
      <c r="I227" s="93" t="str">
        <f>IF('THICKNESS INPUT'!H228="","",IF('INFORMATION INPUT'!$B$3="IN",FIXED('THICKNESS INPUT'!H228,2),ROUND('THICKNESS INPUT'!H228*25.4,0)))</f>
        <v/>
      </c>
      <c r="J227" s="93" t="str">
        <f>IF('THICKNESS INPUT'!I228="","",IF('INFORMATION INPUT'!$B$3="IN",FIXED('THICKNESS INPUT'!I228,2),ROUND('THICKNESS INPUT'!I228*25.4,0)))</f>
        <v/>
      </c>
      <c r="K227" s="93" t="str">
        <f>IF('THICKNESS INPUT'!J228="","",IF('INFORMATION INPUT'!$B$3="IN",FIXED('THICKNESS INPUT'!J228,2),ROUND('THICKNESS INPUT'!J228*25.4,0)))</f>
        <v/>
      </c>
      <c r="L227" s="93" t="str">
        <f>IF('THICKNESS INPUT'!K228="","",IF('INFORMATION INPUT'!$B$3="IN",FIXED('THICKNESS INPUT'!K228,2),ROUND('THICKNESS INPUT'!K228*25.4,0)))</f>
        <v/>
      </c>
      <c r="M227" s="93" t="str">
        <f>IF('THICKNESS INPUT'!L228="","",IF('INFORMATION INPUT'!$B$3="IN",FIXED('THICKNESS INPUT'!L228,2),ROUND('THICKNESS INPUT'!L228*25.4,0)))</f>
        <v/>
      </c>
      <c r="N227" s="93" t="str">
        <f>IF('THICKNESS INPUT'!M228="","",IF('INFORMATION INPUT'!$B$3="IN",FIXED('THICKNESS INPUT'!M228,2),ROUND('THICKNESS INPUT'!M228*25.4,0)))</f>
        <v/>
      </c>
      <c r="O227" s="93" t="str">
        <f>IF('THICKNESS INPUT'!N228="","",IF('INFORMATION INPUT'!$B$3="IN",FIXED('THICKNESS INPUT'!N228,2),ROUND('THICKNESS INPUT'!N228*25.4,0)))</f>
        <v/>
      </c>
      <c r="P227" s="93" t="str">
        <f>IF('THICKNESS INPUT'!O228="","",IF('INFORMATION INPUT'!$B$3="IN",FIXED('THICKNESS INPUT'!O228,2),ROUND('THICKNESS INPUT'!O228*25.4,0)))</f>
        <v/>
      </c>
      <c r="Q227" s="91" t="str">
        <f>IF(H227="","",IF('INFORMATION INPUT'!$B$3="IN",(FIXED(MROUND(AVERAGE('THICKNESS INPUT'!G228:O228),0.05),2)),MROUND(AVERAGE(H227:P227),1)))</f>
        <v/>
      </c>
      <c r="R227" s="93" t="str">
        <f t="shared" si="27"/>
        <v xml:space="preserve"> </v>
      </c>
      <c r="S227" s="93" t="str">
        <f>IF('THICKNESS INPUT'!P228="","",'THICKNESS INPUT'!P228)</f>
        <v/>
      </c>
      <c r="T227" s="93" t="str">
        <f>IF('THICKNESS INPUT'!Q228="","",IF('INFORMATION INPUT'!$B$3="IN",FIXED(MROUND('THICKNESS INPUT'!Q228,0.05),2),ROUND('THICKNESS INPUT'!Q228*25.4,0)))</f>
        <v/>
      </c>
      <c r="U227" s="93" t="str">
        <f t="shared" si="28"/>
        <v/>
      </c>
      <c r="V227" s="97"/>
      <c r="W227" s="98">
        <f>'INFORMATION INPUT'!$B$4-IF(+'INFORMATION INPUT'!$C$3="METRIC",25.4,1)</f>
        <v>7</v>
      </c>
      <c r="X227" s="98">
        <f t="shared" si="29"/>
        <v>0</v>
      </c>
      <c r="Y227" s="98">
        <f>IF(MAXA($AO227)&gt;'INFORMATION INPUT'!$B$4,IF(($AO227&gt;=(3*'THICKNESS REPORT'!$E$27)+'INFORMATION INPUT'!$B$4),1,0),0)</f>
        <v>0</v>
      </c>
      <c r="Z227" s="98">
        <f t="shared" si="30"/>
        <v>0</v>
      </c>
      <c r="AA227" s="98" t="str">
        <f t="shared" si="31"/>
        <v/>
      </c>
      <c r="AB227" s="83"/>
      <c r="AC227" s="83"/>
      <c r="AD227" s="83"/>
      <c r="AE227" s="83"/>
      <c r="AF227" s="98">
        <f t="shared" si="32"/>
        <v>0</v>
      </c>
      <c r="AH227" s="17">
        <f t="shared" si="33"/>
        <v>0</v>
      </c>
      <c r="AI227" s="17">
        <f t="shared" si="34"/>
        <v>9</v>
      </c>
      <c r="AJ227" s="17"/>
      <c r="AK227" s="17"/>
      <c r="AL227" s="17"/>
      <c r="AM227" s="17"/>
      <c r="AN227" s="17"/>
      <c r="AO227" s="17" t="str">
        <f t="shared" si="35"/>
        <v/>
      </c>
    </row>
    <row r="228" spans="1:41" ht="18">
      <c r="X228" s="102">
        <f>SUM($X$3:$X$227)</f>
        <v>0</v>
      </c>
      <c r="Y228" s="102">
        <f>SUM($Y$3:$Y$227)</f>
        <v>0</v>
      </c>
      <c r="Z228" s="102">
        <f>SUM(Z3:Z227)</f>
        <v>0</v>
      </c>
      <c r="AA228" s="179" t="e">
        <f>ROUND(AVERAGE(AA3:AA227),2)</f>
        <v>#DIV/0!</v>
      </c>
      <c r="AF228" s="89">
        <f>SUM(AF3:AF227)</f>
        <v>0</v>
      </c>
    </row>
    <row r="229" spans="1:41" ht="18">
      <c r="X229" s="82"/>
      <c r="Y229" s="82"/>
      <c r="Z229" s="82"/>
      <c r="AA229" s="179" t="e">
        <f>ROUND(STDEV(AA3:AA227),2)</f>
        <v>#DIV/0!</v>
      </c>
    </row>
  </sheetData>
  <sheetProtection algorithmName="SHA-512" hashValue="efwQVijPrKKiDA703g14cewdZhBcG+kS5UD2xKvsDYMvaz3qXXpkmVElSuhn6OLpE376tuyddaU2fgdZikczdQ==" saltValue="3y3BfmtTSnhBQCOZ7+raCA==" spinCount="100000" sheet="1" objects="1" scenarios="1"/>
  <mergeCells count="3">
    <mergeCell ref="AB2:AC2"/>
    <mergeCell ref="AD2:AE2"/>
    <mergeCell ref="H1:P1"/>
  </mergeCells>
  <phoneticPr fontId="0" type="noConversion"/>
  <conditionalFormatting sqref="X3">
    <cfRule type="cellIs" dxfId="4" priority="3" stopIfTrue="1" operator="equal">
      <formula>1</formula>
    </cfRule>
  </conditionalFormatting>
  <conditionalFormatting sqref="R3:R177">
    <cfRule type="cellIs" dxfId="3" priority="4" stopIfTrue="1" operator="equal">
      <formula>"N"</formula>
    </cfRule>
  </conditionalFormatting>
  <conditionalFormatting sqref="U3:U177">
    <cfRule type="cellIs" dxfId="2" priority="5" stopIfTrue="1" operator="equal">
      <formula>"Y"</formula>
    </cfRule>
  </conditionalFormatting>
  <conditionalFormatting sqref="R178:R227">
    <cfRule type="cellIs" dxfId="1" priority="2" stopIfTrue="1" operator="equal">
      <formula>"N"</formula>
    </cfRule>
  </conditionalFormatting>
  <conditionalFormatting sqref="U178:U227">
    <cfRule type="cellIs" dxfId="0" priority="1" stopIfTrue="1" operator="equal">
      <formula>"Y"</formula>
    </cfRule>
  </conditionalFormatting>
  <printOptions horizontalCentered="1" verticalCentered="1"/>
  <pageMargins left="0.5" right="0.5" top="1" bottom="1" header="0.5" footer="0.5"/>
  <pageSetup scale="64" orientation="landscape" verticalDpi="300" r:id="rId1"/>
  <headerFooter alignWithMargins="0">
    <oddHeader xml:space="preserve">&amp;R&amp;12Page &amp;P </oddHeader>
  </headerFooter>
  <rowBreaks count="4" manualBreakCount="4">
    <brk id="37" max="43" man="1"/>
    <brk id="72" max="43" man="1"/>
    <brk id="107" max="43" man="1"/>
    <brk id="142" max="43" man="1"/>
  </rowBreaks>
  <colBreaks count="1" manualBreakCount="1">
    <brk id="22" max="2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pageSetUpPr fitToPage="1"/>
  </sheetPr>
  <dimension ref="A1:U40"/>
  <sheetViews>
    <sheetView defaultGridColor="0" view="pageBreakPreview" colorId="22" zoomScale="66" zoomScaleNormal="66" workbookViewId="0">
      <selection activeCell="E36" sqref="E36"/>
    </sheetView>
  </sheetViews>
  <sheetFormatPr defaultColWidth="5.7109375" defaultRowHeight="24.95" customHeight="1"/>
  <cols>
    <col min="1" max="1" width="44.140625" customWidth="1"/>
    <col min="2" max="2" width="22.42578125" customWidth="1"/>
    <col min="3" max="3" width="41.85546875" customWidth="1"/>
    <col min="4" max="4" width="22.5703125" customWidth="1"/>
    <col min="5" max="5" width="24" customWidth="1"/>
    <col min="6" max="6" width="22" customWidth="1"/>
    <col min="7" max="7" width="23.7109375" customWidth="1"/>
    <col min="8" max="8" width="12.140625" customWidth="1"/>
    <col min="9" max="9" width="12.42578125" customWidth="1"/>
    <col min="10" max="10" width="11.42578125" customWidth="1"/>
    <col min="11" max="11" width="14.140625" customWidth="1"/>
    <col min="12" max="12" width="9.85546875" customWidth="1"/>
    <col min="13" max="14" width="7.140625" customWidth="1"/>
    <col min="15" max="15" width="10.5703125" customWidth="1"/>
    <col min="16" max="16" width="7.28515625" customWidth="1"/>
    <col min="17" max="17" width="10.140625" customWidth="1"/>
  </cols>
  <sheetData>
    <row r="1" spans="1:12" s="110" customFormat="1" ht="24.95" customHeight="1">
      <c r="A1" s="106"/>
      <c r="B1" s="107"/>
      <c r="C1" s="107"/>
      <c r="D1" s="107"/>
      <c r="E1" s="107"/>
      <c r="F1" s="107"/>
      <c r="G1" s="107"/>
      <c r="H1" s="108" t="s">
        <v>431</v>
      </c>
      <c r="I1" s="109"/>
      <c r="J1" s="101"/>
      <c r="K1" s="101"/>
      <c r="L1" s="101"/>
    </row>
    <row r="2" spans="1:12" s="110" customFormat="1" ht="24.95" customHeight="1">
      <c r="A2" s="199" t="s">
        <v>125</v>
      </c>
      <c r="B2" s="200"/>
      <c r="C2" s="200"/>
      <c r="D2" s="200"/>
      <c r="E2" s="200"/>
      <c r="F2" s="200"/>
      <c r="G2" s="200"/>
      <c r="H2" s="201"/>
      <c r="I2" s="109"/>
      <c r="J2" s="101"/>
      <c r="K2" s="101"/>
      <c r="L2" s="101"/>
    </row>
    <row r="3" spans="1:12" s="110" customFormat="1" ht="24.95" customHeight="1">
      <c r="A3" s="199" t="s">
        <v>126</v>
      </c>
      <c r="B3" s="200"/>
      <c r="C3" s="200"/>
      <c r="D3" s="200"/>
      <c r="E3" s="200"/>
      <c r="F3" s="200"/>
      <c r="G3" s="200"/>
      <c r="H3" s="201"/>
      <c r="I3" s="101"/>
      <c r="J3" s="101"/>
      <c r="K3" s="101"/>
      <c r="L3" s="101"/>
    </row>
    <row r="4" spans="1:12" s="110" customFormat="1" ht="24.95" customHeight="1">
      <c r="A4" s="205" t="s">
        <v>127</v>
      </c>
      <c r="B4" s="206"/>
      <c r="C4" s="206"/>
      <c r="D4" s="206"/>
      <c r="E4" s="206"/>
      <c r="F4" s="206"/>
      <c r="G4" s="206"/>
      <c r="H4" s="207"/>
      <c r="I4" s="101"/>
      <c r="J4" s="101"/>
      <c r="K4" s="101"/>
      <c r="L4" s="101"/>
    </row>
    <row r="5" spans="1:12" s="110" customFormat="1" ht="24.95" customHeight="1">
      <c r="A5" s="111"/>
      <c r="B5" s="112"/>
      <c r="C5" s="112"/>
      <c r="D5" s="113"/>
      <c r="E5" s="113"/>
      <c r="F5" s="113"/>
      <c r="G5" s="113"/>
      <c r="H5" s="114"/>
      <c r="I5" s="101"/>
      <c r="J5" s="101"/>
      <c r="K5" s="101"/>
      <c r="L5" s="101"/>
    </row>
    <row r="6" spans="1:12" s="110" customFormat="1" ht="24.95" customHeight="1">
      <c r="A6" s="115" t="s">
        <v>128</v>
      </c>
      <c r="B6" s="208" t="str">
        <f>IF('INFORMATION INPUT'!B1="","",'INFORMATION INPUT'!B1)</f>
        <v/>
      </c>
      <c r="C6" s="208"/>
      <c r="D6" s="117"/>
      <c r="E6" s="117"/>
      <c r="F6" s="118" t="s">
        <v>129</v>
      </c>
      <c r="G6" s="208" t="str">
        <f>IF('INFORMATION INPUT'!B13="","",'INFORMATION INPUT'!B13)</f>
        <v/>
      </c>
      <c r="H6" s="209"/>
      <c r="I6" s="101"/>
      <c r="J6" s="101"/>
      <c r="K6" s="101"/>
      <c r="L6" s="101"/>
    </row>
    <row r="7" spans="1:12" s="110" customFormat="1" ht="24.95" customHeight="1">
      <c r="A7" s="119" t="s">
        <v>130</v>
      </c>
      <c r="B7" s="116" t="str">
        <f>IF('INFORMATION INPUT'!B2="","",'INFORMATION INPUT'!B2)</f>
        <v/>
      </c>
      <c r="C7" s="112"/>
      <c r="D7" s="117"/>
      <c r="E7" s="117"/>
      <c r="F7" s="120" t="s">
        <v>131</v>
      </c>
      <c r="G7" s="203" t="str">
        <f>IF('INFORMATION INPUT'!B14="","",'INFORMATION INPUT'!B14)</f>
        <v/>
      </c>
      <c r="H7" s="204"/>
      <c r="I7" s="101"/>
      <c r="J7" s="101"/>
      <c r="K7" s="101"/>
      <c r="L7" s="101"/>
    </row>
    <row r="8" spans="1:12" s="110" customFormat="1" ht="24.95" customHeight="1">
      <c r="A8" s="119" t="s">
        <v>132</v>
      </c>
      <c r="B8" s="116" t="str">
        <f>IF('INFORMATION INPUT'!B5="","",'INFORMATION INPUT'!B5)</f>
        <v/>
      </c>
      <c r="C8" s="112"/>
      <c r="D8" s="117"/>
      <c r="E8" s="117"/>
      <c r="F8" s="120"/>
      <c r="G8" s="186"/>
      <c r="H8" s="121"/>
      <c r="I8" s="101"/>
      <c r="J8" s="101"/>
      <c r="K8" s="101"/>
      <c r="L8" s="101"/>
    </row>
    <row r="9" spans="1:12" s="110" customFormat="1" ht="24.95" customHeight="1">
      <c r="A9" s="119" t="s">
        <v>430</v>
      </c>
      <c r="B9" s="116" t="str">
        <f>IF('INFORMATION INPUT'!B6="","",'INFORMATION INPUT'!B6)</f>
        <v/>
      </c>
      <c r="C9" s="112"/>
      <c r="D9" s="117"/>
      <c r="E9" s="117"/>
      <c r="F9" s="120" t="s">
        <v>134</v>
      </c>
      <c r="G9" s="116">
        <f>IF('INFORMATION INPUT'!B15="","",'INFORMATION INPUT'!B15)</f>
        <v>10001</v>
      </c>
      <c r="H9" s="121"/>
      <c r="I9" s="101"/>
      <c r="J9" s="101"/>
      <c r="K9" s="101"/>
      <c r="L9" s="101"/>
    </row>
    <row r="10" spans="1:12" s="110" customFormat="1" ht="24.95" customHeight="1">
      <c r="A10" s="119" t="s">
        <v>133</v>
      </c>
      <c r="B10" s="116" t="str">
        <f>IF('INFORMATION INPUT'!B7="","",'INFORMATION INPUT'!B7)</f>
        <v/>
      </c>
      <c r="C10" s="112"/>
      <c r="D10" s="117"/>
      <c r="E10" s="117"/>
      <c r="F10" s="120" t="s">
        <v>135</v>
      </c>
      <c r="G10" s="116">
        <f>IF('INFORMATION INPUT'!B16="","",'INFORMATION INPUT'!B16)</f>
        <v>10009</v>
      </c>
      <c r="H10" s="121"/>
      <c r="I10" s="101"/>
      <c r="J10" s="101"/>
      <c r="K10" s="101"/>
      <c r="L10" s="101"/>
    </row>
    <row r="11" spans="1:12" s="110" customFormat="1" ht="24.95" customHeight="1">
      <c r="A11" s="122"/>
      <c r="B11" s="123"/>
      <c r="C11" s="123"/>
      <c r="D11" s="117"/>
      <c r="E11" s="117"/>
      <c r="F11" s="120" t="s">
        <v>136</v>
      </c>
      <c r="G11" s="116" t="str">
        <f>IF('INFORMATION INPUT'!B17="","",'INFORMATION INPUT'!B17)</f>
        <v/>
      </c>
      <c r="H11" s="124"/>
      <c r="I11" s="101"/>
      <c r="J11" s="101"/>
      <c r="K11" s="101"/>
      <c r="L11" s="101"/>
    </row>
    <row r="12" spans="1:12" s="110" customFormat="1" ht="24.95" customHeight="1">
      <c r="A12" s="122"/>
      <c r="B12" s="123"/>
      <c r="C12" s="112"/>
      <c r="D12" s="112"/>
      <c r="E12" s="112"/>
      <c r="F12" s="120" t="s">
        <v>137</v>
      </c>
      <c r="G12" s="116" t="str">
        <f>IF('INFORMATION INPUT'!B18="","",'INFORMATION INPUT'!B18)</f>
        <v/>
      </c>
      <c r="H12" s="125"/>
      <c r="I12" s="101"/>
      <c r="J12" s="101"/>
      <c r="K12" s="101"/>
      <c r="L12" s="101"/>
    </row>
    <row r="13" spans="1:12" s="110" customFormat="1" ht="24.95" customHeight="1">
      <c r="A13" s="115"/>
      <c r="B13" s="112"/>
      <c r="C13" s="117"/>
      <c r="D13" s="120"/>
      <c r="E13" s="112"/>
      <c r="F13" s="120" t="s">
        <v>438</v>
      </c>
      <c r="G13" s="116" t="str">
        <f>IF('INFORMATION INPUT'!B19="","",'INFORMATION INPUT'!B19)</f>
        <v/>
      </c>
      <c r="H13" s="126"/>
      <c r="I13" s="109"/>
      <c r="J13" s="101"/>
      <c r="K13" s="101"/>
      <c r="L13" s="101"/>
    </row>
    <row r="14" spans="1:12" s="110" customFormat="1" ht="24.95" customHeight="1">
      <c r="A14" s="115"/>
      <c r="B14" s="112"/>
      <c r="C14" s="117"/>
      <c r="D14" s="120"/>
      <c r="E14" s="112"/>
      <c r="H14" s="124"/>
      <c r="I14" s="109"/>
      <c r="J14" s="101"/>
      <c r="K14" s="101"/>
      <c r="L14" s="101"/>
    </row>
    <row r="15" spans="1:12" s="110" customFormat="1" ht="24.95" customHeight="1">
      <c r="A15" s="115"/>
      <c r="B15" s="112"/>
      <c r="C15" s="117"/>
      <c r="D15" s="120"/>
      <c r="E15" s="112"/>
      <c r="F15" s="120" t="s">
        <v>433</v>
      </c>
      <c r="G15" s="116" t="str">
        <f>IF('INFORMATION INPUT'!B20="","",'INFORMATION INPUT'!B20)</f>
        <v/>
      </c>
      <c r="H15" s="124"/>
      <c r="I15" s="109"/>
      <c r="J15" s="101"/>
      <c r="K15" s="101"/>
      <c r="L15" s="101"/>
    </row>
    <row r="16" spans="1:12" s="110" customFormat="1" ht="24.95" customHeight="1">
      <c r="A16" s="115"/>
      <c r="B16" s="202"/>
      <c r="C16" s="202"/>
      <c r="D16" s="120"/>
      <c r="E16" s="112"/>
      <c r="F16" s="120" t="s">
        <v>434</v>
      </c>
      <c r="G16" s="116" t="str">
        <f>IF('INFORMATION INPUT'!B21="","",'INFORMATION INPUT'!B21)</f>
        <v/>
      </c>
      <c r="H16" s="124"/>
      <c r="I16" s="109"/>
      <c r="J16" s="101"/>
      <c r="K16" s="101"/>
      <c r="L16" s="101"/>
    </row>
    <row r="17" spans="1:21" s="110" customFormat="1" ht="24.95" customHeight="1">
      <c r="A17" s="115"/>
      <c r="B17" s="202"/>
      <c r="C17" s="202"/>
      <c r="D17" s="120"/>
      <c r="E17" s="112"/>
      <c r="F17" s="112"/>
      <c r="G17" s="112"/>
      <c r="H17" s="124"/>
      <c r="I17" s="109"/>
      <c r="J17" s="101"/>
      <c r="K17" s="101"/>
      <c r="L17" s="101"/>
    </row>
    <row r="18" spans="1:21" s="110" customFormat="1" ht="24.95" customHeight="1">
      <c r="A18" s="115"/>
      <c r="B18" s="202"/>
      <c r="C18" s="202"/>
      <c r="D18" s="120"/>
      <c r="E18" s="112"/>
      <c r="F18" s="112"/>
      <c r="G18" s="112"/>
      <c r="H18" s="124"/>
      <c r="I18" s="109"/>
      <c r="J18" s="101"/>
      <c r="K18" s="101"/>
      <c r="L18" s="101"/>
    </row>
    <row r="19" spans="1:21" s="110" customFormat="1" ht="24.95" customHeight="1">
      <c r="A19" s="115" t="s">
        <v>138</v>
      </c>
      <c r="B19" s="197" t="str">
        <f>IF('INFORMATION INPUT'!B22="","",'INFORMATION INPUT'!B22)</f>
        <v/>
      </c>
      <c r="C19" s="197"/>
      <c r="D19" s="197"/>
      <c r="E19" s="127"/>
      <c r="F19" s="127"/>
      <c r="G19" s="127"/>
      <c r="H19" s="128"/>
      <c r="I19" s="109"/>
      <c r="J19" s="101"/>
      <c r="K19" s="101"/>
      <c r="L19" s="101"/>
    </row>
    <row r="20" spans="1:21" s="110" customFormat="1" ht="24.95" customHeight="1">
      <c r="A20" s="129"/>
      <c r="B20" s="197"/>
      <c r="C20" s="197"/>
      <c r="D20" s="197"/>
      <c r="E20" s="127"/>
      <c r="F20" s="127"/>
      <c r="G20" s="127"/>
      <c r="H20" s="128"/>
      <c r="I20" s="101"/>
      <c r="J20" s="101"/>
      <c r="K20" s="101"/>
      <c r="L20" s="101"/>
    </row>
    <row r="21" spans="1:21" s="110" customFormat="1" ht="24.95" customHeight="1">
      <c r="A21" s="129"/>
      <c r="B21" s="197"/>
      <c r="C21" s="197"/>
      <c r="D21" s="197"/>
      <c r="E21" s="127"/>
      <c r="F21" s="127"/>
      <c r="G21" s="127"/>
      <c r="H21" s="128"/>
      <c r="I21" s="101"/>
      <c r="J21" s="101"/>
      <c r="K21" s="101"/>
      <c r="L21" s="101"/>
    </row>
    <row r="22" spans="1:21" s="110" customFormat="1" ht="24.95" customHeight="1">
      <c r="A22" s="129"/>
      <c r="B22" s="197"/>
      <c r="C22" s="197"/>
      <c r="D22" s="197"/>
      <c r="E22" s="127"/>
      <c r="F22" s="127"/>
      <c r="G22" s="127"/>
      <c r="H22" s="128"/>
      <c r="I22" s="101"/>
      <c r="J22" s="101"/>
      <c r="K22" s="101"/>
      <c r="L22" s="101"/>
    </row>
    <row r="23" spans="1:21" s="110" customFormat="1" ht="24.95" customHeight="1">
      <c r="A23" s="129"/>
      <c r="B23" s="198"/>
      <c r="C23" s="198"/>
      <c r="D23" s="198"/>
      <c r="E23" s="130"/>
      <c r="F23" s="131"/>
      <c r="G23" s="131"/>
      <c r="H23" s="125"/>
      <c r="I23" s="101"/>
      <c r="J23" s="101"/>
      <c r="K23" s="101"/>
      <c r="L23" s="101"/>
    </row>
    <row r="24" spans="1:21" s="110" customFormat="1" ht="24.95" customHeight="1">
      <c r="A24" s="132"/>
      <c r="B24" s="133"/>
      <c r="C24" s="133"/>
      <c r="D24" s="134" t="s">
        <v>139</v>
      </c>
      <c r="E24" s="133"/>
      <c r="F24" s="130"/>
      <c r="G24" s="130"/>
      <c r="H24" s="135"/>
      <c r="I24" s="101"/>
      <c r="J24" s="101"/>
      <c r="K24" s="101"/>
      <c r="L24" s="101"/>
    </row>
    <row r="25" spans="1:21" s="110" customFormat="1" ht="24.95" customHeight="1">
      <c r="A25" s="136"/>
      <c r="B25" s="137"/>
      <c r="C25" s="138"/>
      <c r="D25" s="139" t="s">
        <v>140</v>
      </c>
      <c r="E25" s="210" t="str">
        <f>IF('THICKNESS SUMMARY'!AO3="","",('INFORMATION INPUT'!$B$4))</f>
        <v/>
      </c>
      <c r="F25" s="138"/>
      <c r="G25" s="138"/>
      <c r="H25" s="125"/>
      <c r="I25" s="211"/>
      <c r="J25" s="212"/>
      <c r="K25" s="101"/>
      <c r="L25" s="101"/>
      <c r="U25" s="140"/>
    </row>
    <row r="26" spans="1:21" s="110" customFormat="1" ht="24.95" customHeight="1">
      <c r="A26" s="141"/>
      <c r="B26" s="142"/>
      <c r="C26" s="117"/>
      <c r="D26" s="142" t="s">
        <v>141</v>
      </c>
      <c r="E26" s="143" t="str">
        <f>IF('THICKNESS SUMMARY'!AO3="","",ROUND(AVERAGE('THICKNESS SUMMARY'!AO3:AO227),3))</f>
        <v/>
      </c>
      <c r="F26" s="130"/>
      <c r="G26" s="130"/>
      <c r="H26" s="144"/>
      <c r="I26" s="101"/>
      <c r="J26" s="212"/>
      <c r="K26" s="101"/>
      <c r="L26" s="101"/>
      <c r="U26" s="140"/>
    </row>
    <row r="27" spans="1:21" s="110" customFormat="1" ht="24.95" customHeight="1">
      <c r="A27" s="141"/>
      <c r="B27" s="142"/>
      <c r="C27" s="117"/>
      <c r="D27" s="142" t="s">
        <v>142</v>
      </c>
      <c r="E27" s="143" t="str">
        <f>IF('THICKNESS SUMMARY'!AO3="","",ROUND(STDEV('THICKNESS SUMMARY'!AO3:AO227),3))</f>
        <v/>
      </c>
      <c r="F27" s="117"/>
      <c r="G27" s="117"/>
      <c r="H27" s="144"/>
      <c r="I27" s="101"/>
      <c r="J27" s="101"/>
      <c r="K27" s="101"/>
      <c r="L27" s="101"/>
    </row>
    <row r="28" spans="1:21" s="110" customFormat="1" ht="24.95" customHeight="1">
      <c r="A28" s="141"/>
      <c r="B28" s="142"/>
      <c r="C28" s="142"/>
      <c r="D28" s="142" t="s">
        <v>143</v>
      </c>
      <c r="E28" s="143" t="str">
        <f>(IF($E$26="","",ROUND(($E$26-$E$27-$E$25),2)))</f>
        <v/>
      </c>
      <c r="F28" s="117"/>
      <c r="G28" s="117"/>
      <c r="H28" s="144"/>
      <c r="I28" s="101"/>
      <c r="J28" s="101"/>
      <c r="K28" s="101"/>
      <c r="L28" s="101"/>
    </row>
    <row r="29" spans="1:21" s="110" customFormat="1" ht="24.95" customHeight="1">
      <c r="A29" s="141"/>
      <c r="B29" s="142"/>
      <c r="C29" s="142"/>
      <c r="D29" s="142" t="s">
        <v>144</v>
      </c>
      <c r="E29" s="145" t="str">
        <f>IF(E26="","",IF('INFORMATION INPUT'!B3="mm",VLOOKUP(E28,'THICKNESS SUMMARY'!AD3:AE26,2),VLOOKUP(E28,'THICKNESS SUMMARY'!AB3:AC26,2)))</f>
        <v/>
      </c>
      <c r="F29" s="117"/>
      <c r="G29" s="117"/>
      <c r="H29" s="144"/>
      <c r="I29" s="101"/>
      <c r="J29" s="101"/>
      <c r="K29" s="101"/>
      <c r="L29" s="101"/>
    </row>
    <row r="30" spans="1:21" s="110" customFormat="1" ht="24.95" customHeight="1">
      <c r="A30" s="141"/>
      <c r="B30" s="142"/>
      <c r="C30" s="142"/>
      <c r="D30" s="142"/>
      <c r="E30" s="146"/>
      <c r="F30" s="117"/>
      <c r="G30" s="117"/>
      <c r="H30" s="144"/>
      <c r="I30" s="101"/>
      <c r="J30" s="101"/>
      <c r="K30" s="101"/>
      <c r="L30" s="101"/>
      <c r="Q30" s="147"/>
    </row>
    <row r="31" spans="1:21" s="110" customFormat="1" ht="24.95" customHeight="1">
      <c r="A31" s="141"/>
      <c r="B31" s="142"/>
      <c r="C31" s="142"/>
      <c r="D31" s="148" t="s">
        <v>145</v>
      </c>
      <c r="E31" s="149" t="str">
        <f>IF(E26="","",'THICKNESS SUMMARY'!X228)</f>
        <v/>
      </c>
      <c r="F31" s="117"/>
      <c r="G31" s="117"/>
      <c r="H31" s="144"/>
      <c r="I31" s="101"/>
      <c r="J31" s="101"/>
      <c r="K31" s="101"/>
      <c r="L31" s="101"/>
      <c r="P31" s="150"/>
    </row>
    <row r="32" spans="1:21" s="110" customFormat="1" ht="24.95" customHeight="1">
      <c r="A32" s="151"/>
      <c r="B32" s="152"/>
      <c r="C32" s="152"/>
      <c r="D32" s="148" t="s">
        <v>146</v>
      </c>
      <c r="E32" s="145" t="str">
        <f>IF(E26="","",'THICKNESS SUMMARY'!Y228)</f>
        <v/>
      </c>
      <c r="F32" s="117"/>
      <c r="G32" s="117"/>
      <c r="H32" s="144"/>
      <c r="I32" s="101"/>
      <c r="J32" s="101"/>
      <c r="K32" s="101"/>
      <c r="L32" s="101"/>
    </row>
    <row r="33" spans="1:15" s="110" customFormat="1" ht="24.95" customHeight="1">
      <c r="A33" s="141"/>
      <c r="B33" s="142"/>
      <c r="C33" s="142"/>
      <c r="D33" s="142" t="s">
        <v>251</v>
      </c>
      <c r="E33" s="145" t="str">
        <f>IF(E26="","",ROUND(COUNT('THICKNESS INPUT'!K4:K227)*0.1,0))</f>
        <v/>
      </c>
      <c r="F33" s="117"/>
      <c r="G33" s="117"/>
      <c r="H33" s="144"/>
      <c r="I33" s="101"/>
      <c r="J33" s="101"/>
      <c r="K33" s="101"/>
      <c r="L33" s="101"/>
      <c r="O33" s="150"/>
    </row>
    <row r="34" spans="1:15" s="110" customFormat="1" ht="24.95" customHeight="1">
      <c r="A34" s="141"/>
      <c r="B34" s="142"/>
      <c r="C34" s="152"/>
      <c r="D34" s="142" t="s">
        <v>147</v>
      </c>
      <c r="E34" s="143" t="str">
        <f>IF('THICKNESS SUMMARY'!AF228&gt;'THICKNESS REPORT'!E33,"Excessive Removal",IF('THICKNESS SUMMARY'!Z228=0,"",'THICKNESS SUMMARY'!AA228))</f>
        <v/>
      </c>
      <c r="F34" s="117"/>
      <c r="G34" s="117"/>
      <c r="H34" s="144"/>
      <c r="I34" s="101"/>
      <c r="J34" s="101"/>
      <c r="K34" s="101"/>
      <c r="L34" s="101"/>
    </row>
    <row r="35" spans="1:15" s="110" customFormat="1" ht="24.95" customHeight="1">
      <c r="A35" s="141"/>
      <c r="B35" s="142"/>
      <c r="C35" s="152"/>
      <c r="D35" s="142" t="s">
        <v>148</v>
      </c>
      <c r="E35" s="143" t="str">
        <f>IF('THICKNESS SUMMARY'!AF228&gt;'THICKNESS REPORT'!E33,"Excessive Removal",IF('THICKNESS SUMMARY'!Z228=0,"",'THICKNESS SUMMARY'!AA229))</f>
        <v/>
      </c>
      <c r="F35" s="117"/>
      <c r="G35" s="117"/>
      <c r="H35" s="125"/>
      <c r="I35" s="101"/>
      <c r="J35" s="101"/>
      <c r="K35" s="101"/>
      <c r="L35" s="101"/>
    </row>
    <row r="36" spans="1:15" s="110" customFormat="1" ht="24.95" customHeight="1">
      <c r="A36" s="141"/>
      <c r="B36" s="142"/>
      <c r="C36" s="142"/>
      <c r="D36" s="142" t="s">
        <v>149</v>
      </c>
      <c r="E36" s="143" t="str">
        <f>IF('THICKNESS SUMMARY'!AF228&gt;'THICKNESS REPORT'!E33,"Excessive Removal",IF($E$34="","",ROUND((($E$34-$E$35)-$E$25),2)))</f>
        <v/>
      </c>
      <c r="F36" s="117"/>
      <c r="G36" s="117"/>
      <c r="H36" s="126"/>
      <c r="I36" s="101"/>
      <c r="J36" s="101"/>
      <c r="K36" s="101"/>
      <c r="L36" s="101"/>
    </row>
    <row r="37" spans="1:15" s="110" customFormat="1" ht="24.95" customHeight="1">
      <c r="A37" s="151"/>
      <c r="B37" s="152"/>
      <c r="C37" s="152"/>
      <c r="D37" s="142" t="s">
        <v>150</v>
      </c>
      <c r="E37" s="145" t="str">
        <f>IF('THICKNESS SUMMARY'!AF228&gt;'THICKNESS REPORT'!E33,"Excessive Removal",IF(E34="","",IF('INFORMATION INPUT'!B3="mm",VLOOKUP(E36,'THICKNESS SUMMARY'!AD3:AE26,2),VLOOKUP(E36,'THICKNESS SUMMARY'!AB3:AC26,2))))</f>
        <v/>
      </c>
      <c r="F37" s="153"/>
      <c r="G37" s="153"/>
      <c r="H37" s="144"/>
      <c r="I37" s="101"/>
      <c r="J37" s="101"/>
      <c r="K37" s="101"/>
      <c r="L37" s="101"/>
    </row>
    <row r="38" spans="1:15" s="110" customFormat="1" ht="24.95" customHeight="1">
      <c r="A38" s="151"/>
      <c r="B38" s="152"/>
      <c r="C38" s="152"/>
      <c r="D38" s="154" t="s">
        <v>151</v>
      </c>
      <c r="E38" s="155" t="str">
        <f>IF('THICKNESS SUMMARY'!AF228&gt;'THICKNESS REPORT'!E33,"Excessive Removal",IF(E26="","",(IF(E37="",((E29-100)/100)*'INFORMATION INPUT'!B10*'INFORMATION INPUT'!B12,((E37-100)/100)*'INFORMATION INPUT'!B10*'INFORMATION INPUT'!B12))))</f>
        <v/>
      </c>
      <c r="F38" s="117"/>
      <c r="G38" s="156"/>
      <c r="H38" s="144"/>
      <c r="I38" s="101"/>
      <c r="J38" s="101"/>
      <c r="K38" s="101"/>
      <c r="L38" s="101"/>
    </row>
    <row r="39" spans="1:15" s="110" customFormat="1" ht="24.95" customHeight="1">
      <c r="A39" s="157"/>
      <c r="B39" s="158"/>
      <c r="C39" s="158"/>
      <c r="D39" s="158"/>
      <c r="E39" s="158"/>
      <c r="F39" s="158"/>
      <c r="G39" s="158"/>
      <c r="H39" s="159"/>
      <c r="I39" s="101"/>
      <c r="J39" s="105"/>
      <c r="K39" s="101"/>
      <c r="L39" s="101"/>
    </row>
    <row r="40" spans="1:15" s="110" customFormat="1" ht="24.95" customHeight="1">
      <c r="E40" s="160"/>
      <c r="F40" s="160"/>
      <c r="G40" s="160"/>
      <c r="H40" s="161"/>
      <c r="I40" s="101"/>
      <c r="J40" s="105"/>
      <c r="K40" s="101"/>
      <c r="L40" s="101"/>
    </row>
  </sheetData>
  <sheetProtection algorithmName="SHA-512" hashValue="DZT0/IjpB23YEC2TBcSBpBZCRE5LrdVCHKL93ju+ogJH+kfZA4/+4nw1EQme8EbHUGF3xM+72tQDTXZv1dgiXQ==" saltValue="0yIsmaFG1h04BYzGGLw1ow==" spinCount="100000" sheet="1" objects="1" scenarios="1"/>
  <mergeCells count="10">
    <mergeCell ref="B19:D23"/>
    <mergeCell ref="A2:H2"/>
    <mergeCell ref="B18:C18"/>
    <mergeCell ref="B17:C17"/>
    <mergeCell ref="B16:C16"/>
    <mergeCell ref="G7:H7"/>
    <mergeCell ref="A3:H3"/>
    <mergeCell ref="A4:H4"/>
    <mergeCell ref="G6:H6"/>
    <mergeCell ref="B6:C6"/>
  </mergeCells>
  <phoneticPr fontId="0" type="noConversion"/>
  <printOptions horizontalCentered="1"/>
  <pageMargins left="0.5" right="0.5" top="0.25" bottom="0.25" header="0.5" footer="0.5"/>
  <pageSetup scale="60"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22"/>
  <dimension ref="A1:AM429"/>
  <sheetViews>
    <sheetView defaultGridColor="0" view="pageBreakPreview" colorId="22" zoomScale="75" zoomScaleNormal="75" zoomScaleSheetLayoutView="75" workbookViewId="0">
      <pane xSplit="7" ySplit="3" topLeftCell="AI4" activePane="bottomRight" state="frozen"/>
      <selection activeCell="B1" sqref="B1"/>
      <selection pane="topRight" activeCell="B1" sqref="B1"/>
      <selection pane="bottomLeft" activeCell="B1" sqref="B1"/>
      <selection pane="bottomRight" activeCell="AM3" sqref="AM3"/>
    </sheetView>
  </sheetViews>
  <sheetFormatPr defaultColWidth="9.7109375" defaultRowHeight="12.75"/>
  <cols>
    <col min="1" max="1" width="8.85546875" style="70" customWidth="1"/>
    <col min="2" max="2" width="9.7109375" customWidth="1"/>
    <col min="3" max="3" width="11.85546875" customWidth="1"/>
    <col min="4" max="4" width="10.140625" customWidth="1"/>
    <col min="5" max="6" width="6.85546875" customWidth="1"/>
    <col min="7" max="7" width="6.85546875" style="71" customWidth="1"/>
    <col min="8" max="15" width="7.7109375" customWidth="1"/>
    <col min="16" max="16" width="38" customWidth="1"/>
    <col min="17" max="17" width="8.7109375" customWidth="1"/>
    <col min="37" max="37" width="9.7109375" customWidth="1"/>
  </cols>
  <sheetData>
    <row r="1" spans="1:39" s="17" customFormat="1" ht="52.5" customHeight="1" thickBot="1">
      <c r="A1" s="191" t="s">
        <v>250</v>
      </c>
      <c r="B1" s="192"/>
      <c r="C1" s="192"/>
      <c r="D1" s="192"/>
      <c r="E1" s="192"/>
      <c r="F1" s="192"/>
      <c r="G1" s="192"/>
      <c r="H1" s="43"/>
      <c r="I1" s="43"/>
      <c r="J1" s="43"/>
      <c r="K1" s="44"/>
      <c r="L1" s="44"/>
      <c r="M1" s="44"/>
      <c r="N1" s="44"/>
      <c r="O1" s="44"/>
      <c r="P1" s="44"/>
    </row>
    <row r="2" spans="1:39" ht="16.899999999999999" customHeight="1">
      <c r="A2" s="46"/>
      <c r="B2" s="47" t="s">
        <v>78</v>
      </c>
      <c r="C2" s="48"/>
      <c r="D2" s="48"/>
      <c r="E2" s="49" t="s">
        <v>79</v>
      </c>
      <c r="F2" s="50" t="s">
        <v>80</v>
      </c>
      <c r="G2" s="188" t="s">
        <v>81</v>
      </c>
      <c r="H2" s="189"/>
      <c r="I2" s="189"/>
      <c r="J2" s="189"/>
      <c r="K2" s="189"/>
      <c r="L2" s="189"/>
      <c r="M2" s="189"/>
      <c r="N2" s="189"/>
      <c r="O2" s="190"/>
      <c r="P2" s="51"/>
    </row>
    <row r="3" spans="1:39" ht="16.899999999999999" customHeight="1" thickBot="1">
      <c r="A3" s="172" t="s">
        <v>83</v>
      </c>
      <c r="B3" s="53" t="s">
        <v>84</v>
      </c>
      <c r="C3" s="54" t="s">
        <v>85</v>
      </c>
      <c r="D3" s="54" t="s">
        <v>86</v>
      </c>
      <c r="E3" s="54" t="s">
        <v>87</v>
      </c>
      <c r="F3" s="55" t="s">
        <v>88</v>
      </c>
      <c r="G3" s="54" t="s">
        <v>89</v>
      </c>
      <c r="H3" s="54" t="s">
        <v>90</v>
      </c>
      <c r="I3" s="54" t="s">
        <v>91</v>
      </c>
      <c r="J3" s="54" t="s">
        <v>92</v>
      </c>
      <c r="K3" s="54" t="s">
        <v>93</v>
      </c>
      <c r="L3" s="54" t="s">
        <v>94</v>
      </c>
      <c r="M3" s="54" t="s">
        <v>95</v>
      </c>
      <c r="N3" s="54" t="s">
        <v>96</v>
      </c>
      <c r="O3" s="54" t="s">
        <v>97</v>
      </c>
      <c r="P3" s="58" t="s">
        <v>100</v>
      </c>
      <c r="AM3">
        <v>1</v>
      </c>
    </row>
    <row r="4" spans="1:39" ht="24.95" customHeight="1">
      <c r="A4" s="59"/>
      <c r="B4" s="173"/>
      <c r="C4" s="173"/>
      <c r="D4" s="173"/>
      <c r="E4" s="173"/>
      <c r="F4" s="173"/>
      <c r="G4" s="173"/>
      <c r="H4" s="173"/>
      <c r="I4" s="173"/>
      <c r="J4" s="173"/>
      <c r="K4" s="173"/>
      <c r="L4" s="173"/>
      <c r="M4" s="173"/>
      <c r="N4" s="173"/>
      <c r="O4" s="173"/>
      <c r="P4" s="174"/>
    </row>
    <row r="5" spans="1:39" ht="24.95" customHeight="1">
      <c r="A5" s="64"/>
      <c r="B5" s="175"/>
      <c r="C5" s="175"/>
      <c r="D5" s="175"/>
      <c r="E5" s="175"/>
      <c r="F5" s="175"/>
      <c r="G5" s="175"/>
      <c r="H5" s="175"/>
      <c r="I5" s="175"/>
      <c r="J5" s="175"/>
      <c r="K5" s="175"/>
      <c r="L5" s="175"/>
      <c r="M5" s="175"/>
      <c r="N5" s="175"/>
      <c r="O5" s="175"/>
      <c r="P5" s="176"/>
    </row>
    <row r="6" spans="1:39" ht="24.95" customHeight="1">
      <c r="A6" s="64"/>
      <c r="B6" s="175"/>
      <c r="C6" s="175"/>
      <c r="D6" s="175"/>
      <c r="E6" s="175"/>
      <c r="F6" s="175"/>
      <c r="G6" s="175"/>
      <c r="H6" s="175"/>
      <c r="I6" s="175"/>
      <c r="J6" s="175"/>
      <c r="K6" s="175"/>
      <c r="L6" s="175"/>
      <c r="M6" s="175"/>
      <c r="N6" s="175"/>
      <c r="O6" s="175"/>
      <c r="P6" s="176"/>
    </row>
    <row r="7" spans="1:39" ht="24.95" customHeight="1">
      <c r="A7" s="64"/>
      <c r="B7" s="175"/>
      <c r="C7" s="175"/>
      <c r="D7" s="175"/>
      <c r="E7" s="175"/>
      <c r="F7" s="175"/>
      <c r="G7" s="175"/>
      <c r="H7" s="175"/>
      <c r="I7" s="175"/>
      <c r="J7" s="175"/>
      <c r="K7" s="175"/>
      <c r="L7" s="175"/>
      <c r="M7" s="175"/>
      <c r="N7" s="175"/>
      <c r="O7" s="175"/>
      <c r="P7" s="176"/>
    </row>
    <row r="8" spans="1:39" ht="24.95" customHeight="1">
      <c r="A8" s="64"/>
      <c r="B8" s="175"/>
      <c r="C8" s="175"/>
      <c r="D8" s="175"/>
      <c r="E8" s="175"/>
      <c r="F8" s="175"/>
      <c r="G8" s="175"/>
      <c r="H8" s="175"/>
      <c r="I8" s="175"/>
      <c r="J8" s="175"/>
      <c r="K8" s="175"/>
      <c r="L8" s="175"/>
      <c r="M8" s="175"/>
      <c r="N8" s="175"/>
      <c r="O8" s="175"/>
      <c r="P8" s="176"/>
    </row>
    <row r="9" spans="1:39" ht="24.95" customHeight="1">
      <c r="A9" s="64"/>
      <c r="B9" s="175"/>
      <c r="C9" s="175"/>
      <c r="D9" s="175"/>
      <c r="E9" s="175"/>
      <c r="F9" s="175"/>
      <c r="G9" s="175"/>
      <c r="H9" s="175"/>
      <c r="I9" s="175"/>
      <c r="J9" s="175"/>
      <c r="K9" s="175"/>
      <c r="L9" s="175"/>
      <c r="M9" s="175"/>
      <c r="N9" s="175"/>
      <c r="O9" s="175"/>
      <c r="P9" s="176"/>
    </row>
    <row r="10" spans="1:39" ht="24.95" customHeight="1">
      <c r="A10" s="64"/>
      <c r="B10" s="175"/>
      <c r="C10" s="175"/>
      <c r="D10" s="175"/>
      <c r="E10" s="175"/>
      <c r="F10" s="175"/>
      <c r="G10" s="175"/>
      <c r="H10" s="175"/>
      <c r="I10" s="175"/>
      <c r="J10" s="175"/>
      <c r="K10" s="175"/>
      <c r="L10" s="175"/>
      <c r="M10" s="175"/>
      <c r="N10" s="175"/>
      <c r="O10" s="175"/>
      <c r="P10" s="176"/>
    </row>
    <row r="11" spans="1:39" ht="24.95" customHeight="1">
      <c r="A11" s="64"/>
      <c r="B11" s="175"/>
      <c r="C11" s="175"/>
      <c r="D11" s="175"/>
      <c r="E11" s="175"/>
      <c r="F11" s="175"/>
      <c r="G11" s="175"/>
      <c r="H11" s="175"/>
      <c r="I11" s="175"/>
      <c r="J11" s="175"/>
      <c r="K11" s="175"/>
      <c r="L11" s="175"/>
      <c r="M11" s="175"/>
      <c r="N11" s="175"/>
      <c r="O11" s="175"/>
      <c r="P11" s="176"/>
    </row>
    <row r="12" spans="1:39" ht="24.95" customHeight="1">
      <c r="A12" s="64"/>
      <c r="B12" s="175"/>
      <c r="C12" s="175"/>
      <c r="D12" s="175"/>
      <c r="E12" s="175"/>
      <c r="F12" s="175"/>
      <c r="G12" s="175"/>
      <c r="H12" s="175"/>
      <c r="I12" s="175"/>
      <c r="J12" s="175"/>
      <c r="K12" s="175"/>
      <c r="L12" s="175"/>
      <c r="M12" s="175"/>
      <c r="N12" s="175"/>
      <c r="O12" s="175"/>
      <c r="P12" s="176"/>
    </row>
    <row r="13" spans="1:39" ht="24.95" customHeight="1">
      <c r="A13" s="64"/>
      <c r="B13" s="175"/>
      <c r="C13" s="175"/>
      <c r="D13" s="175"/>
      <c r="E13" s="175"/>
      <c r="F13" s="175"/>
      <c r="G13" s="175"/>
      <c r="H13" s="175"/>
      <c r="I13" s="175"/>
      <c r="J13" s="175"/>
      <c r="K13" s="175"/>
      <c r="L13" s="175"/>
      <c r="M13" s="175"/>
      <c r="N13" s="175"/>
      <c r="O13" s="175"/>
      <c r="P13" s="176"/>
    </row>
    <row r="14" spans="1:39" ht="24.95" customHeight="1">
      <c r="A14" s="64"/>
      <c r="B14" s="175"/>
      <c r="C14" s="175"/>
      <c r="D14" s="175"/>
      <c r="E14" s="175"/>
      <c r="F14" s="175"/>
      <c r="G14" s="175"/>
      <c r="H14" s="175"/>
      <c r="I14" s="175"/>
      <c r="J14" s="175"/>
      <c r="K14" s="175"/>
      <c r="L14" s="175"/>
      <c r="M14" s="175"/>
      <c r="N14" s="175"/>
      <c r="O14" s="175"/>
      <c r="P14" s="176"/>
    </row>
    <row r="15" spans="1:39" ht="24.95" customHeight="1">
      <c r="A15" s="64"/>
      <c r="B15" s="175"/>
      <c r="C15" s="175"/>
      <c r="D15" s="175"/>
      <c r="E15" s="175"/>
      <c r="F15" s="175"/>
      <c r="G15" s="175"/>
      <c r="H15" s="175"/>
      <c r="I15" s="175"/>
      <c r="J15" s="175"/>
      <c r="K15" s="175"/>
      <c r="L15" s="175"/>
      <c r="M15" s="175"/>
      <c r="N15" s="175"/>
      <c r="O15" s="175"/>
      <c r="P15" s="176"/>
    </row>
    <row r="16" spans="1:39" ht="24.95" customHeight="1">
      <c r="A16" s="64"/>
      <c r="B16" s="175"/>
      <c r="C16" s="175"/>
      <c r="D16" s="175"/>
      <c r="E16" s="175"/>
      <c r="F16" s="175"/>
      <c r="G16" s="175"/>
      <c r="H16" s="175"/>
      <c r="I16" s="175"/>
      <c r="J16" s="175"/>
      <c r="K16" s="175"/>
      <c r="L16" s="175"/>
      <c r="M16" s="175"/>
      <c r="N16" s="175"/>
      <c r="O16" s="175"/>
      <c r="P16" s="176"/>
    </row>
    <row r="17" spans="1:16" ht="24.95" customHeight="1">
      <c r="A17" s="64"/>
      <c r="B17" s="175"/>
      <c r="C17" s="175"/>
      <c r="D17" s="175"/>
      <c r="E17" s="175"/>
      <c r="F17" s="175"/>
      <c r="G17" s="175"/>
      <c r="H17" s="175"/>
      <c r="I17" s="175"/>
      <c r="J17" s="175"/>
      <c r="K17" s="175"/>
      <c r="L17" s="175"/>
      <c r="M17" s="175"/>
      <c r="N17" s="175"/>
      <c r="O17" s="175"/>
      <c r="P17" s="176"/>
    </row>
    <row r="18" spans="1:16" ht="24.95" customHeight="1">
      <c r="A18" s="64"/>
      <c r="B18" s="175"/>
      <c r="C18" s="175"/>
      <c r="D18" s="175"/>
      <c r="E18" s="175"/>
      <c r="F18" s="175"/>
      <c r="G18" s="175"/>
      <c r="H18" s="175"/>
      <c r="I18" s="175"/>
      <c r="J18" s="175"/>
      <c r="K18" s="175"/>
      <c r="L18" s="175"/>
      <c r="M18" s="175"/>
      <c r="N18" s="175"/>
      <c r="O18" s="175"/>
      <c r="P18" s="176"/>
    </row>
    <row r="19" spans="1:16" ht="24.95" customHeight="1">
      <c r="A19" s="64"/>
      <c r="B19" s="175"/>
      <c r="C19" s="175"/>
      <c r="D19" s="175"/>
      <c r="E19" s="175"/>
      <c r="F19" s="175"/>
      <c r="G19" s="175"/>
      <c r="H19" s="175"/>
      <c r="I19" s="175"/>
      <c r="J19" s="175"/>
      <c r="K19" s="175"/>
      <c r="L19" s="175"/>
      <c r="M19" s="175"/>
      <c r="N19" s="175"/>
      <c r="O19" s="175"/>
      <c r="P19" s="176"/>
    </row>
    <row r="20" spans="1:16" ht="24.95" customHeight="1">
      <c r="A20" s="64"/>
      <c r="B20" s="175"/>
      <c r="C20" s="175"/>
      <c r="D20" s="175"/>
      <c r="E20" s="175"/>
      <c r="F20" s="175"/>
      <c r="G20" s="175"/>
      <c r="H20" s="175"/>
      <c r="I20" s="175"/>
      <c r="J20" s="175"/>
      <c r="K20" s="175"/>
      <c r="L20" s="175"/>
      <c r="M20" s="175"/>
      <c r="N20" s="175"/>
      <c r="O20" s="175"/>
      <c r="P20" s="176"/>
    </row>
    <row r="21" spans="1:16" ht="24.95" customHeight="1">
      <c r="A21" s="64"/>
      <c r="B21" s="175"/>
      <c r="C21" s="175"/>
      <c r="D21" s="175"/>
      <c r="E21" s="175"/>
      <c r="F21" s="175"/>
      <c r="G21" s="175"/>
      <c r="H21" s="175"/>
      <c r="I21" s="175"/>
      <c r="J21" s="175"/>
      <c r="K21" s="175"/>
      <c r="L21" s="175"/>
      <c r="M21" s="175"/>
      <c r="N21" s="175"/>
      <c r="O21" s="175"/>
      <c r="P21" s="176"/>
    </row>
    <row r="22" spans="1:16" ht="24.95" customHeight="1">
      <c r="A22" s="64"/>
      <c r="B22" s="175"/>
      <c r="C22" s="175"/>
      <c r="D22" s="175"/>
      <c r="E22" s="175"/>
      <c r="F22" s="175"/>
      <c r="G22" s="175"/>
      <c r="H22" s="175"/>
      <c r="I22" s="175"/>
      <c r="J22" s="175"/>
      <c r="K22" s="175"/>
      <c r="L22" s="175"/>
      <c r="M22" s="175"/>
      <c r="N22" s="175"/>
      <c r="O22" s="175"/>
      <c r="P22" s="176"/>
    </row>
    <row r="23" spans="1:16" ht="24.95" customHeight="1">
      <c r="A23" s="64"/>
      <c r="B23" s="175"/>
      <c r="C23" s="175"/>
      <c r="D23" s="175"/>
      <c r="E23" s="175"/>
      <c r="F23" s="175"/>
      <c r="G23" s="175"/>
      <c r="H23" s="175"/>
      <c r="I23" s="175"/>
      <c r="J23" s="175"/>
      <c r="K23" s="175"/>
      <c r="L23" s="175"/>
      <c r="M23" s="175"/>
      <c r="N23" s="175"/>
      <c r="O23" s="175"/>
      <c r="P23" s="176"/>
    </row>
    <row r="24" spans="1:16" ht="24.95" customHeight="1">
      <c r="A24" s="64"/>
      <c r="B24" s="175"/>
      <c r="C24" s="175"/>
      <c r="D24" s="175"/>
      <c r="E24" s="175"/>
      <c r="F24" s="175"/>
      <c r="G24" s="175"/>
      <c r="H24" s="175"/>
      <c r="I24" s="175"/>
      <c r="J24" s="175"/>
      <c r="K24" s="175"/>
      <c r="L24" s="175"/>
      <c r="M24" s="175"/>
      <c r="N24" s="175"/>
      <c r="O24" s="175"/>
      <c r="P24" s="176"/>
    </row>
    <row r="25" spans="1:16" ht="24.95" customHeight="1">
      <c r="A25" s="64"/>
      <c r="B25" s="175"/>
      <c r="C25" s="175"/>
      <c r="D25" s="175"/>
      <c r="E25" s="175"/>
      <c r="F25" s="175"/>
      <c r="G25" s="175"/>
      <c r="H25" s="175"/>
      <c r="I25" s="175"/>
      <c r="J25" s="175"/>
      <c r="K25" s="175"/>
      <c r="L25" s="175"/>
      <c r="M25" s="175"/>
      <c r="N25" s="175"/>
      <c r="O25" s="175"/>
      <c r="P25" s="176"/>
    </row>
    <row r="26" spans="1:16" ht="24.95" customHeight="1">
      <c r="A26" s="64"/>
      <c r="B26" s="175"/>
      <c r="C26" s="175"/>
      <c r="D26" s="175"/>
      <c r="E26" s="175"/>
      <c r="F26" s="175"/>
      <c r="G26" s="175"/>
      <c r="H26" s="175"/>
      <c r="I26" s="175"/>
      <c r="J26" s="175"/>
      <c r="K26" s="175"/>
      <c r="L26" s="175"/>
      <c r="M26" s="175"/>
      <c r="N26" s="175"/>
      <c r="O26" s="175"/>
      <c r="P26" s="176"/>
    </row>
    <row r="27" spans="1:16" ht="24.95" customHeight="1">
      <c r="A27" s="64"/>
      <c r="B27" s="175"/>
      <c r="C27" s="175"/>
      <c r="D27" s="175"/>
      <c r="E27" s="175"/>
      <c r="F27" s="175"/>
      <c r="G27" s="175"/>
      <c r="H27" s="175"/>
      <c r="I27" s="175"/>
      <c r="J27" s="175"/>
      <c r="K27" s="175"/>
      <c r="L27" s="175"/>
      <c r="M27" s="175"/>
      <c r="N27" s="175"/>
      <c r="O27" s="175"/>
      <c r="P27" s="176"/>
    </row>
    <row r="28" spans="1:16" ht="16.899999999999999" customHeight="1"/>
    <row r="29" spans="1:16" ht="16.899999999999999" customHeight="1"/>
    <row r="30" spans="1:16" ht="16.899999999999999" customHeight="1"/>
    <row r="31" spans="1:16" ht="16.899999999999999" customHeight="1"/>
    <row r="32" spans="1:16" ht="16.899999999999999" customHeight="1"/>
    <row r="33" ht="16.899999999999999" customHeight="1"/>
    <row r="34" ht="16.899999999999999" customHeight="1"/>
    <row r="35" ht="16.899999999999999" customHeight="1"/>
    <row r="36" ht="16.899999999999999" customHeight="1"/>
    <row r="37" ht="16.899999999999999" customHeight="1"/>
    <row r="38" ht="16.899999999999999" customHeight="1"/>
    <row r="39" ht="16.899999999999999" customHeight="1"/>
    <row r="40" ht="16.899999999999999" customHeight="1"/>
    <row r="41" ht="16.899999999999999" customHeight="1"/>
    <row r="42" ht="16.899999999999999" customHeight="1"/>
    <row r="43" ht="16.899999999999999" customHeight="1"/>
    <row r="44" ht="16.899999999999999" customHeight="1"/>
    <row r="45" ht="16.899999999999999" customHeight="1"/>
    <row r="46" ht="16.899999999999999" customHeight="1"/>
    <row r="47" ht="16.899999999999999" customHeight="1"/>
    <row r="48"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row r="236" ht="16.899999999999999" customHeight="1"/>
    <row r="237" ht="16.899999999999999" customHeight="1"/>
    <row r="238" ht="16.899999999999999" customHeight="1"/>
    <row r="239" ht="16.899999999999999" customHeight="1"/>
    <row r="240" ht="16.899999999999999" customHeight="1"/>
    <row r="241" ht="16.899999999999999" customHeight="1"/>
    <row r="242" ht="16.899999999999999" customHeight="1"/>
    <row r="243" ht="16.899999999999999" customHeight="1"/>
    <row r="244" ht="16.899999999999999" customHeight="1"/>
    <row r="245" ht="16.899999999999999" customHeight="1"/>
    <row r="246" ht="16.899999999999999" customHeight="1"/>
    <row r="247" ht="16.899999999999999" customHeight="1"/>
    <row r="248" ht="16.899999999999999" customHeight="1"/>
    <row r="249" ht="16.899999999999999" customHeight="1"/>
    <row r="250" ht="16.899999999999999" customHeight="1"/>
    <row r="251" ht="16.899999999999999" customHeight="1"/>
    <row r="252" ht="16.899999999999999" customHeight="1"/>
    <row r="253" ht="16.899999999999999" customHeight="1"/>
    <row r="254" ht="16.899999999999999" customHeight="1"/>
    <row r="255" ht="16.899999999999999" customHeight="1"/>
    <row r="256" ht="16.899999999999999" customHeight="1"/>
    <row r="257" ht="16.899999999999999" customHeight="1"/>
    <row r="258" ht="16.899999999999999" customHeight="1"/>
    <row r="259" ht="16.899999999999999" customHeight="1"/>
    <row r="260" ht="16.899999999999999" customHeight="1"/>
    <row r="261" ht="16.899999999999999" customHeight="1"/>
    <row r="262" ht="16.899999999999999" customHeight="1"/>
    <row r="263" ht="16.899999999999999" customHeight="1"/>
    <row r="264" ht="16.899999999999999" customHeight="1"/>
    <row r="265" ht="16.899999999999999" customHeight="1"/>
    <row r="266" ht="16.899999999999999" customHeight="1"/>
    <row r="267" ht="16.899999999999999" customHeight="1"/>
    <row r="268" ht="16.899999999999999" customHeight="1"/>
    <row r="269" ht="16.899999999999999" customHeight="1"/>
    <row r="270" ht="16.899999999999999" customHeight="1"/>
    <row r="271" ht="16.899999999999999" customHeight="1"/>
    <row r="272" ht="16.899999999999999" customHeight="1"/>
    <row r="273" ht="16.899999999999999" customHeight="1"/>
    <row r="274" ht="16.899999999999999" customHeight="1"/>
    <row r="275" ht="16.899999999999999" customHeight="1"/>
    <row r="276" ht="16.899999999999999" customHeight="1"/>
    <row r="277" ht="16.899999999999999" customHeight="1"/>
    <row r="278" ht="16.899999999999999" customHeight="1"/>
    <row r="279" ht="16.899999999999999" customHeight="1"/>
    <row r="280" ht="16.899999999999999" customHeight="1"/>
    <row r="281" ht="16.899999999999999" customHeight="1"/>
    <row r="282" ht="16.899999999999999" customHeight="1"/>
    <row r="283" ht="16.899999999999999" customHeight="1"/>
    <row r="284" ht="16.899999999999999" customHeight="1"/>
    <row r="285" ht="16.899999999999999" customHeight="1"/>
    <row r="286" ht="16.899999999999999" customHeight="1"/>
    <row r="287" ht="16.899999999999999" customHeight="1"/>
    <row r="288" ht="16.899999999999999" customHeight="1"/>
    <row r="289" ht="16.899999999999999" customHeight="1"/>
    <row r="290" ht="16.899999999999999" customHeight="1"/>
    <row r="291" ht="16.899999999999999" customHeight="1"/>
    <row r="292" ht="16.899999999999999" customHeight="1"/>
    <row r="293" ht="16.899999999999999" customHeight="1"/>
    <row r="294" ht="16.899999999999999" customHeight="1"/>
    <row r="295" ht="16.899999999999999" customHeight="1"/>
    <row r="296" ht="16.899999999999999" customHeight="1"/>
    <row r="297" ht="16.899999999999999" customHeight="1"/>
    <row r="298" ht="16.899999999999999" customHeight="1"/>
    <row r="299" ht="16.899999999999999" customHeight="1"/>
    <row r="300" ht="16.899999999999999" customHeight="1"/>
    <row r="301" ht="16.899999999999999" customHeight="1"/>
    <row r="302" ht="16.899999999999999" customHeight="1"/>
    <row r="303" ht="16.899999999999999" customHeight="1"/>
    <row r="304" ht="16.899999999999999" customHeight="1"/>
    <row r="305" ht="16.899999999999999" customHeight="1"/>
    <row r="306" ht="16.899999999999999" customHeight="1"/>
    <row r="307" ht="16.899999999999999" customHeight="1"/>
    <row r="308" ht="16.899999999999999" customHeight="1"/>
    <row r="309" ht="16.899999999999999" customHeight="1"/>
    <row r="310" ht="16.899999999999999" customHeight="1"/>
    <row r="311" ht="16.899999999999999" customHeight="1"/>
    <row r="312" ht="16.899999999999999" customHeight="1"/>
    <row r="313" ht="16.899999999999999" customHeight="1"/>
    <row r="314" ht="16.899999999999999" customHeight="1"/>
    <row r="315" ht="16.899999999999999" customHeight="1"/>
    <row r="316" ht="16.899999999999999" customHeight="1"/>
    <row r="317" ht="16.899999999999999" customHeight="1"/>
    <row r="318" ht="16.899999999999999" customHeight="1"/>
    <row r="319" ht="16.899999999999999" customHeight="1"/>
    <row r="320" ht="16.899999999999999" customHeight="1"/>
    <row r="321" ht="16.899999999999999" customHeight="1"/>
    <row r="322" ht="16.899999999999999" customHeight="1"/>
    <row r="323" ht="16.899999999999999" customHeight="1"/>
    <row r="324" ht="16.899999999999999" customHeight="1"/>
    <row r="325" ht="16.899999999999999" customHeight="1"/>
    <row r="326" ht="16.899999999999999" customHeight="1"/>
    <row r="327" ht="16.899999999999999" customHeight="1"/>
    <row r="328" ht="16.899999999999999" customHeight="1"/>
    <row r="329" ht="16.899999999999999" customHeight="1"/>
    <row r="330" ht="16.899999999999999" customHeight="1"/>
    <row r="331" ht="16.899999999999999" customHeight="1"/>
    <row r="332" ht="16.899999999999999" customHeight="1"/>
    <row r="333" ht="16.899999999999999" customHeight="1"/>
    <row r="334" ht="16.899999999999999" customHeight="1"/>
    <row r="335" ht="16.899999999999999" customHeight="1"/>
    <row r="336" ht="16.899999999999999" customHeight="1"/>
    <row r="337" ht="16.899999999999999" customHeight="1"/>
    <row r="338" ht="16.899999999999999" customHeight="1"/>
    <row r="339" ht="16.899999999999999" customHeight="1"/>
    <row r="340" ht="16.899999999999999" customHeight="1"/>
    <row r="341" ht="16.899999999999999" customHeight="1"/>
    <row r="342" ht="16.899999999999999" customHeight="1"/>
    <row r="343" ht="16.899999999999999" customHeight="1"/>
    <row r="344" ht="16.899999999999999" customHeight="1"/>
    <row r="345" ht="16.899999999999999" customHeight="1"/>
    <row r="346" ht="16.899999999999999" customHeight="1"/>
    <row r="347" ht="16.899999999999999" customHeight="1"/>
    <row r="348" ht="16.899999999999999" customHeight="1"/>
    <row r="349" ht="16.899999999999999" customHeight="1"/>
    <row r="350" ht="16.899999999999999" customHeight="1"/>
    <row r="351" ht="16.899999999999999" customHeight="1"/>
    <row r="352" ht="16.899999999999999" customHeight="1"/>
    <row r="353" ht="16.899999999999999" customHeight="1"/>
    <row r="354" ht="16.899999999999999" customHeight="1"/>
    <row r="355" ht="16.899999999999999" customHeight="1"/>
    <row r="356" ht="16.899999999999999" customHeight="1"/>
    <row r="357" ht="16.899999999999999" customHeight="1"/>
    <row r="358" ht="16.899999999999999" customHeight="1"/>
    <row r="359" ht="16.899999999999999" customHeight="1"/>
    <row r="360" ht="16.899999999999999" customHeight="1"/>
    <row r="361" ht="16.899999999999999" customHeight="1"/>
    <row r="362" ht="16.899999999999999" customHeight="1"/>
    <row r="363" ht="16.899999999999999" customHeight="1"/>
    <row r="364" ht="16.899999999999999" customHeight="1"/>
    <row r="365" ht="16.899999999999999" customHeight="1"/>
    <row r="366" ht="16.899999999999999" customHeight="1"/>
    <row r="367" ht="16.899999999999999" customHeight="1"/>
    <row r="368" ht="16.899999999999999" customHeight="1"/>
    <row r="369" ht="16.899999999999999" customHeight="1"/>
    <row r="370" ht="16.899999999999999" customHeight="1"/>
    <row r="371" ht="16.899999999999999" customHeight="1"/>
    <row r="372" ht="16.899999999999999" customHeight="1"/>
    <row r="373" ht="16.899999999999999" customHeight="1"/>
    <row r="374" ht="16.899999999999999" customHeight="1"/>
    <row r="375" ht="16.899999999999999" customHeight="1"/>
    <row r="376" ht="16.899999999999999" customHeight="1"/>
    <row r="377" ht="16.899999999999999" customHeight="1"/>
    <row r="378" ht="16.899999999999999" customHeight="1"/>
    <row r="379" ht="16.899999999999999" customHeight="1"/>
    <row r="380" ht="16.899999999999999" customHeight="1"/>
    <row r="381" ht="16.899999999999999" customHeight="1"/>
    <row r="382" ht="16.899999999999999" customHeight="1"/>
    <row r="383" ht="16.899999999999999" customHeight="1"/>
    <row r="384" ht="16.899999999999999" customHeight="1"/>
    <row r="385" ht="16.899999999999999" customHeight="1"/>
    <row r="386" ht="16.899999999999999" customHeight="1"/>
    <row r="387" ht="16.899999999999999" customHeight="1"/>
    <row r="388" ht="16.899999999999999" customHeight="1"/>
    <row r="389" ht="16.899999999999999" customHeight="1"/>
    <row r="390" ht="16.899999999999999" customHeight="1"/>
    <row r="391" ht="16.899999999999999" customHeight="1"/>
    <row r="392" ht="16.899999999999999" customHeight="1"/>
    <row r="393" ht="16.899999999999999" customHeight="1"/>
    <row r="394" ht="16.899999999999999" customHeight="1"/>
    <row r="395" ht="16.899999999999999" customHeight="1"/>
    <row r="396" ht="16.899999999999999" customHeight="1"/>
    <row r="397" ht="16.899999999999999" customHeight="1"/>
    <row r="398" ht="16.899999999999999" customHeight="1"/>
    <row r="399" ht="16.899999999999999" customHeight="1"/>
    <row r="400" ht="16.899999999999999" customHeight="1"/>
    <row r="401" ht="16.899999999999999" customHeight="1"/>
    <row r="402" ht="16.899999999999999" customHeight="1"/>
    <row r="403" ht="16.899999999999999" customHeight="1"/>
    <row r="404" ht="16.899999999999999" customHeight="1"/>
    <row r="405" ht="16.899999999999999" customHeight="1"/>
    <row r="406" ht="16.899999999999999" customHeight="1"/>
    <row r="407" ht="16.899999999999999" customHeight="1"/>
    <row r="408" ht="16.899999999999999" customHeight="1"/>
    <row r="409" ht="16.899999999999999" customHeight="1"/>
    <row r="410" ht="16.899999999999999" customHeight="1"/>
    <row r="411" ht="16.899999999999999" customHeight="1"/>
    <row r="412" ht="16.899999999999999" customHeight="1"/>
    <row r="413" ht="16.899999999999999" customHeight="1"/>
    <row r="414" ht="16.899999999999999" customHeight="1"/>
    <row r="415" ht="16.899999999999999" customHeight="1"/>
    <row r="416" ht="16.899999999999999" customHeight="1"/>
    <row r="417" ht="16.899999999999999" customHeight="1"/>
    <row r="418" ht="16.899999999999999" customHeight="1"/>
    <row r="419" ht="16.899999999999999" customHeight="1"/>
    <row r="420" ht="16.899999999999999" customHeight="1"/>
    <row r="421" ht="16.899999999999999" customHeight="1"/>
    <row r="422" ht="16.899999999999999" customHeight="1"/>
    <row r="423" ht="16.899999999999999" customHeight="1"/>
    <row r="424" ht="16.899999999999999" customHeight="1"/>
    <row r="425" ht="16.899999999999999" customHeight="1"/>
    <row r="426" ht="16.899999999999999" customHeight="1"/>
    <row r="427" ht="16.899999999999999" customHeight="1"/>
    <row r="428" ht="16.899999999999999" customHeight="1"/>
    <row r="429" ht="15.95" customHeight="1"/>
  </sheetData>
  <mergeCells count="2">
    <mergeCell ref="G2:O2"/>
    <mergeCell ref="A1:G1"/>
  </mergeCells>
  <phoneticPr fontId="0" type="noConversion"/>
  <printOptions horizontalCentered="1"/>
  <pageMargins left="0.33300000000000002" right="0.66700000000000004" top="0.25" bottom="0.75" header="0.5" footer="0.5"/>
  <pageSetup scale="8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INFORMATION INPUT</vt:lpstr>
      <vt:lpstr>THICKNESS INPUT</vt:lpstr>
      <vt:lpstr>THICKNESS SUMMARY</vt:lpstr>
      <vt:lpstr>THICKNESS REPORT</vt:lpstr>
      <vt:lpstr>THICKNESS INPUT FIELD</vt:lpstr>
      <vt:lpstr>'INFORMATION INPUT'!Print_Area</vt:lpstr>
      <vt:lpstr>'THICKNESS INPUT'!Print_Area</vt:lpstr>
      <vt:lpstr>'THICKNESS INPUT FIELD'!Print_Area</vt:lpstr>
      <vt:lpstr>'THICKNESS REPORT'!Print_Area</vt:lpstr>
      <vt:lpstr>'THICKNESS SUMMARY'!Print_Area</vt:lpstr>
      <vt:lpstr>'THICKNESS INPUT'!Print_Titles</vt:lpstr>
      <vt:lpstr>'THICKNESS INPUT FIELD'!Print_Titles</vt:lpstr>
      <vt:lpstr>'THICKNESS SUMMARY'!Print_Titles</vt:lpstr>
    </vt:vector>
  </TitlesOfParts>
  <Company>Iowa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jhart</dc:creator>
  <cp:lastModifiedBy>Hanson, Todd</cp:lastModifiedBy>
  <cp:lastPrinted>2009-04-14T14:57:37Z</cp:lastPrinted>
  <dcterms:created xsi:type="dcterms:W3CDTF">2001-05-01T21:27:11Z</dcterms:created>
  <dcterms:modified xsi:type="dcterms:W3CDTF">2020-12-28T15:43:56Z</dcterms:modified>
</cp:coreProperties>
</file>