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Highway\LocalSystems\Secondary Roads\FM Funds\FY2023\Quarterly Statements\"/>
    </mc:Choice>
  </mc:AlternateContent>
  <xr:revisionPtr revIDLastSave="0" documentId="13_ncr:1_{E2B9E162-A05B-46AD-803C-A99CF9E8D6DF}" xr6:coauthVersionLast="47" xr6:coauthVersionMax="47" xr10:uidLastSave="{00000000-0000-0000-0000-000000000000}"/>
  <bookViews>
    <workbookView xWindow="-28980" yWindow="615" windowWidth="27885" windowHeight="15810" xr2:uid="{A891EDBE-3C20-4578-80C2-5716D105B10E}"/>
  </bookViews>
  <sheets>
    <sheet name="Sheet1" sheetId="1" r:id="rId1"/>
    <sheet name="Sheet2" sheetId="2" r:id="rId2"/>
    <sheet name="Cash Flow Report" sheetId="3" r:id="rId3"/>
  </sheets>
  <definedNames>
    <definedName name="_xlnm._FilterDatabase" localSheetId="0" hidden="1">Sheet1!$A$4:$I$869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2" i="1" l="1"/>
  <c r="L102" i="1"/>
  <c r="M102" i="1" s="1"/>
  <c r="P6" i="1"/>
  <c r="Q6" i="1" s="1"/>
  <c r="P7" i="1"/>
  <c r="Q7" i="1" s="1"/>
  <c r="P8" i="1"/>
  <c r="Q8" i="1" s="1"/>
  <c r="P9" i="1"/>
  <c r="Q9" i="1" s="1"/>
  <c r="P10" i="1"/>
  <c r="Q10" i="1" s="1"/>
  <c r="P11" i="1"/>
  <c r="Q11" i="1" s="1"/>
  <c r="P12" i="1"/>
  <c r="Q12" i="1" s="1"/>
  <c r="P13" i="1"/>
  <c r="Q13" i="1" s="1"/>
  <c r="P14" i="1"/>
  <c r="Q14" i="1" s="1"/>
  <c r="P15" i="1"/>
  <c r="Q15" i="1" s="1"/>
  <c r="P16" i="1"/>
  <c r="Q16" i="1" s="1"/>
  <c r="P17" i="1"/>
  <c r="Q17" i="1" s="1"/>
  <c r="P18" i="1"/>
  <c r="Q18" i="1" s="1"/>
  <c r="P19" i="1"/>
  <c r="Q19" i="1" s="1"/>
  <c r="P20" i="1"/>
  <c r="Q20" i="1" s="1"/>
  <c r="P21" i="1"/>
  <c r="Q21" i="1" s="1"/>
  <c r="P22" i="1"/>
  <c r="Q22" i="1" s="1"/>
  <c r="P23" i="1"/>
  <c r="Q23" i="1" s="1"/>
  <c r="P24" i="1"/>
  <c r="Q24" i="1" s="1"/>
  <c r="P25" i="1"/>
  <c r="Q25" i="1" s="1"/>
  <c r="P26" i="1"/>
  <c r="Q26" i="1" s="1"/>
  <c r="P27" i="1"/>
  <c r="Q27" i="1" s="1"/>
  <c r="P28" i="1"/>
  <c r="Q28" i="1" s="1"/>
  <c r="P29" i="1"/>
  <c r="Q29" i="1" s="1"/>
  <c r="P30" i="1"/>
  <c r="Q30" i="1" s="1"/>
  <c r="P31" i="1"/>
  <c r="Q31" i="1" s="1"/>
  <c r="P32" i="1"/>
  <c r="Q32" i="1" s="1"/>
  <c r="P33" i="1"/>
  <c r="Q33" i="1" s="1"/>
  <c r="P34" i="1"/>
  <c r="Q34" i="1" s="1"/>
  <c r="P35" i="1"/>
  <c r="Q35" i="1" s="1"/>
  <c r="P36" i="1"/>
  <c r="Q36" i="1" s="1"/>
  <c r="P37" i="1"/>
  <c r="Q37" i="1" s="1"/>
  <c r="P38" i="1"/>
  <c r="Q38" i="1" s="1"/>
  <c r="P39" i="1"/>
  <c r="Q39" i="1" s="1"/>
  <c r="P40" i="1"/>
  <c r="Q40" i="1" s="1"/>
  <c r="P41" i="1"/>
  <c r="Q41" i="1" s="1"/>
  <c r="P42" i="1"/>
  <c r="Q42" i="1" s="1"/>
  <c r="P43" i="1"/>
  <c r="Q43" i="1" s="1"/>
  <c r="P44" i="1"/>
  <c r="Q44" i="1" s="1"/>
  <c r="P45" i="1"/>
  <c r="Q45" i="1" s="1"/>
  <c r="P46" i="1"/>
  <c r="Q46" i="1" s="1"/>
  <c r="P47" i="1"/>
  <c r="Q47" i="1" s="1"/>
  <c r="P48" i="1"/>
  <c r="Q48" i="1" s="1"/>
  <c r="P49" i="1"/>
  <c r="Q49" i="1" s="1"/>
  <c r="P50" i="1"/>
  <c r="Q50" i="1" s="1"/>
  <c r="P51" i="1"/>
  <c r="Q51" i="1" s="1"/>
  <c r="P52" i="1"/>
  <c r="Q52" i="1" s="1"/>
  <c r="P53" i="1"/>
  <c r="Q53" i="1" s="1"/>
  <c r="P54" i="1"/>
  <c r="Q54" i="1" s="1"/>
  <c r="P55" i="1"/>
  <c r="Q55" i="1" s="1"/>
  <c r="P56" i="1"/>
  <c r="Q56" i="1" s="1"/>
  <c r="P57" i="1"/>
  <c r="Q57" i="1" s="1"/>
  <c r="P58" i="1"/>
  <c r="Q58" i="1" s="1"/>
  <c r="P59" i="1"/>
  <c r="Q59" i="1" s="1"/>
  <c r="P60" i="1"/>
  <c r="Q60" i="1" s="1"/>
  <c r="P61" i="1"/>
  <c r="Q61" i="1" s="1"/>
  <c r="P62" i="1"/>
  <c r="Q62" i="1" s="1"/>
  <c r="P63" i="1"/>
  <c r="Q63" i="1" s="1"/>
  <c r="P64" i="1"/>
  <c r="Q64" i="1" s="1"/>
  <c r="P65" i="1"/>
  <c r="Q65" i="1" s="1"/>
  <c r="P66" i="1"/>
  <c r="Q66" i="1" s="1"/>
  <c r="P67" i="1"/>
  <c r="Q67" i="1" s="1"/>
  <c r="P68" i="1"/>
  <c r="Q68" i="1" s="1"/>
  <c r="P69" i="1"/>
  <c r="Q69" i="1" s="1"/>
  <c r="P70" i="1"/>
  <c r="Q70" i="1" s="1"/>
  <c r="P71" i="1"/>
  <c r="Q71" i="1" s="1"/>
  <c r="P72" i="1"/>
  <c r="Q72" i="1" s="1"/>
  <c r="P73" i="1"/>
  <c r="Q73" i="1" s="1"/>
  <c r="P74" i="1"/>
  <c r="Q74" i="1" s="1"/>
  <c r="P75" i="1"/>
  <c r="Q75" i="1" s="1"/>
  <c r="P76" i="1"/>
  <c r="Q76" i="1" s="1"/>
  <c r="P77" i="1"/>
  <c r="Q77" i="1" s="1"/>
  <c r="P78" i="1"/>
  <c r="Q78" i="1" s="1"/>
  <c r="P79" i="1"/>
  <c r="Q79" i="1" s="1"/>
  <c r="P80" i="1"/>
  <c r="Q80" i="1" s="1"/>
  <c r="P81" i="1"/>
  <c r="Q81" i="1" s="1"/>
  <c r="P82" i="1"/>
  <c r="Q82" i="1" s="1"/>
  <c r="P83" i="1"/>
  <c r="Q83" i="1" s="1"/>
  <c r="P84" i="1"/>
  <c r="Q84" i="1" s="1"/>
  <c r="P85" i="1"/>
  <c r="Q85" i="1" s="1"/>
  <c r="P86" i="1"/>
  <c r="Q86" i="1" s="1"/>
  <c r="P87" i="1"/>
  <c r="Q87" i="1" s="1"/>
  <c r="P88" i="1"/>
  <c r="Q88" i="1" s="1"/>
  <c r="P89" i="1"/>
  <c r="Q89" i="1" s="1"/>
  <c r="P90" i="1"/>
  <c r="Q90" i="1" s="1"/>
  <c r="P91" i="1"/>
  <c r="Q91" i="1" s="1"/>
  <c r="P92" i="1"/>
  <c r="Q92" i="1" s="1"/>
  <c r="P93" i="1"/>
  <c r="Q93" i="1" s="1"/>
  <c r="P94" i="1"/>
  <c r="Q94" i="1" s="1"/>
  <c r="P95" i="1"/>
  <c r="Q95" i="1" s="1"/>
  <c r="P96" i="1"/>
  <c r="Q96" i="1" s="1"/>
  <c r="P97" i="1"/>
  <c r="Q97" i="1" s="1"/>
  <c r="P98" i="1"/>
  <c r="Q98" i="1" s="1"/>
  <c r="P99" i="1"/>
  <c r="Q99" i="1" s="1"/>
  <c r="P100" i="1"/>
  <c r="Q100" i="1" s="1"/>
  <c r="P101" i="1"/>
  <c r="Q101" i="1" s="1"/>
  <c r="P102" i="1"/>
  <c r="Q102" i="1" s="1"/>
  <c r="P103" i="1"/>
  <c r="Q103" i="1" s="1"/>
  <c r="P104" i="1"/>
  <c r="Q104" i="1" s="1"/>
  <c r="P105" i="1"/>
  <c r="Q105" i="1" s="1"/>
  <c r="P106" i="1"/>
  <c r="Q106" i="1" s="1"/>
  <c r="P107" i="1"/>
  <c r="Q107" i="1" s="1"/>
  <c r="P108" i="1"/>
  <c r="Q108" i="1" s="1"/>
  <c r="P109" i="1"/>
  <c r="Q109" i="1" s="1"/>
  <c r="P110" i="1"/>
  <c r="Q110" i="1" s="1"/>
  <c r="P111" i="1"/>
  <c r="Q111" i="1" s="1"/>
  <c r="P112" i="1"/>
  <c r="Q112" i="1" s="1"/>
  <c r="P113" i="1"/>
  <c r="Q113" i="1" s="1"/>
  <c r="P114" i="1"/>
  <c r="Q114" i="1" s="1"/>
  <c r="P115" i="1"/>
  <c r="Q115" i="1" s="1"/>
  <c r="P116" i="1"/>
  <c r="Q116" i="1" s="1"/>
  <c r="P117" i="1"/>
  <c r="Q117" i="1" s="1"/>
  <c r="P118" i="1"/>
  <c r="Q118" i="1" s="1"/>
  <c r="P119" i="1"/>
  <c r="Q119" i="1" s="1"/>
  <c r="P120" i="1"/>
  <c r="Q120" i="1" s="1"/>
  <c r="P121" i="1"/>
  <c r="Q121" i="1" s="1"/>
  <c r="P122" i="1"/>
  <c r="Q122" i="1" s="1"/>
  <c r="P123" i="1"/>
  <c r="Q123" i="1" s="1"/>
  <c r="P124" i="1"/>
  <c r="Q124" i="1" s="1"/>
  <c r="P125" i="1"/>
  <c r="Q125" i="1" s="1"/>
  <c r="P126" i="1"/>
  <c r="Q126" i="1" s="1"/>
  <c r="P127" i="1"/>
  <c r="Q127" i="1" s="1"/>
  <c r="P128" i="1"/>
  <c r="Q128" i="1" s="1"/>
  <c r="P129" i="1"/>
  <c r="Q129" i="1" s="1"/>
  <c r="P130" i="1"/>
  <c r="Q130" i="1" s="1"/>
  <c r="P131" i="1"/>
  <c r="Q131" i="1" s="1"/>
  <c r="P132" i="1"/>
  <c r="Q132" i="1" s="1"/>
  <c r="P133" i="1"/>
  <c r="Q133" i="1" s="1"/>
  <c r="P134" i="1"/>
  <c r="Q134" i="1" s="1"/>
  <c r="P135" i="1"/>
  <c r="Q135" i="1" s="1"/>
  <c r="P136" i="1"/>
  <c r="Q136" i="1" s="1"/>
  <c r="P137" i="1"/>
  <c r="Q137" i="1" s="1"/>
  <c r="P138" i="1"/>
  <c r="Q138" i="1" s="1"/>
  <c r="P139" i="1"/>
  <c r="Q139" i="1" s="1"/>
  <c r="P140" i="1"/>
  <c r="Q140" i="1" s="1"/>
  <c r="P141" i="1"/>
  <c r="Q141" i="1" s="1"/>
  <c r="P142" i="1"/>
  <c r="Q142" i="1" s="1"/>
  <c r="P143" i="1"/>
  <c r="Q143" i="1" s="1"/>
  <c r="P144" i="1"/>
  <c r="Q144" i="1" s="1"/>
  <c r="P145" i="1"/>
  <c r="Q145" i="1" s="1"/>
  <c r="P146" i="1"/>
  <c r="Q146" i="1" s="1"/>
  <c r="P147" i="1"/>
  <c r="Q147" i="1" s="1"/>
  <c r="P148" i="1"/>
  <c r="Q148" i="1" s="1"/>
  <c r="P149" i="1"/>
  <c r="Q149" i="1" s="1"/>
  <c r="P150" i="1"/>
  <c r="Q150" i="1" s="1"/>
  <c r="P151" i="1"/>
  <c r="Q151" i="1" s="1"/>
  <c r="P152" i="1"/>
  <c r="Q152" i="1" s="1"/>
  <c r="P153" i="1"/>
  <c r="Q153" i="1" s="1"/>
  <c r="P154" i="1"/>
  <c r="Q154" i="1" s="1"/>
  <c r="P155" i="1"/>
  <c r="Q155" i="1" s="1"/>
  <c r="P156" i="1"/>
  <c r="Q156" i="1" s="1"/>
  <c r="P157" i="1"/>
  <c r="Q157" i="1" s="1"/>
  <c r="P158" i="1"/>
  <c r="Q158" i="1" s="1"/>
  <c r="P159" i="1"/>
  <c r="Q159" i="1" s="1"/>
  <c r="P160" i="1"/>
  <c r="Q160" i="1" s="1"/>
  <c r="P161" i="1"/>
  <c r="Q161" i="1" s="1"/>
  <c r="P162" i="1"/>
  <c r="Q162" i="1" s="1"/>
  <c r="P163" i="1"/>
  <c r="Q163" i="1" s="1"/>
  <c r="P164" i="1"/>
  <c r="Q164" i="1" s="1"/>
  <c r="P165" i="1"/>
  <c r="Q165" i="1" s="1"/>
  <c r="P166" i="1"/>
  <c r="Q166" i="1" s="1"/>
  <c r="P167" i="1"/>
  <c r="Q167" i="1" s="1"/>
  <c r="P168" i="1"/>
  <c r="Q168" i="1" s="1"/>
  <c r="P169" i="1"/>
  <c r="Q169" i="1" s="1"/>
  <c r="P170" i="1"/>
  <c r="Q170" i="1" s="1"/>
  <c r="P171" i="1"/>
  <c r="Q171" i="1" s="1"/>
  <c r="P172" i="1"/>
  <c r="Q172" i="1" s="1"/>
  <c r="P173" i="1"/>
  <c r="Q173" i="1" s="1"/>
  <c r="P174" i="1"/>
  <c r="Q174" i="1" s="1"/>
  <c r="P175" i="1"/>
  <c r="Q175" i="1" s="1"/>
  <c r="P176" i="1"/>
  <c r="Q176" i="1" s="1"/>
  <c r="P177" i="1"/>
  <c r="Q177" i="1" s="1"/>
  <c r="P178" i="1"/>
  <c r="Q178" i="1" s="1"/>
  <c r="P179" i="1"/>
  <c r="Q179" i="1" s="1"/>
  <c r="P180" i="1"/>
  <c r="Q180" i="1" s="1"/>
  <c r="P181" i="1"/>
  <c r="Q181" i="1" s="1"/>
  <c r="P182" i="1"/>
  <c r="Q182" i="1" s="1"/>
  <c r="P183" i="1"/>
  <c r="Q183" i="1" s="1"/>
  <c r="P184" i="1"/>
  <c r="Q184" i="1" s="1"/>
  <c r="P185" i="1"/>
  <c r="Q185" i="1" s="1"/>
  <c r="P186" i="1"/>
  <c r="Q186" i="1" s="1"/>
  <c r="P187" i="1"/>
  <c r="Q187" i="1" s="1"/>
  <c r="P188" i="1"/>
  <c r="Q188" i="1" s="1"/>
  <c r="P189" i="1"/>
  <c r="Q189" i="1" s="1"/>
  <c r="P190" i="1"/>
  <c r="Q190" i="1" s="1"/>
  <c r="P191" i="1"/>
  <c r="Q191" i="1" s="1"/>
  <c r="P192" i="1"/>
  <c r="Q192" i="1" s="1"/>
  <c r="P193" i="1"/>
  <c r="Q193" i="1" s="1"/>
  <c r="P194" i="1"/>
  <c r="Q194" i="1" s="1"/>
  <c r="P195" i="1"/>
  <c r="Q195" i="1" s="1"/>
  <c r="P196" i="1"/>
  <c r="Q196" i="1" s="1"/>
  <c r="P197" i="1"/>
  <c r="Q197" i="1" s="1"/>
  <c r="P198" i="1"/>
  <c r="Q198" i="1" s="1"/>
  <c r="P199" i="1"/>
  <c r="Q199" i="1" s="1"/>
  <c r="P200" i="1"/>
  <c r="Q200" i="1" s="1"/>
  <c r="P201" i="1"/>
  <c r="Q201" i="1" s="1"/>
  <c r="P202" i="1"/>
  <c r="Q202" i="1" s="1"/>
  <c r="P203" i="1"/>
  <c r="Q203" i="1" s="1"/>
  <c r="P204" i="1"/>
  <c r="Q204" i="1" s="1"/>
  <c r="P205" i="1"/>
  <c r="Q205" i="1" s="1"/>
  <c r="P206" i="1"/>
  <c r="Q206" i="1" s="1"/>
  <c r="P207" i="1"/>
  <c r="Q207" i="1" s="1"/>
  <c r="P208" i="1"/>
  <c r="Q208" i="1" s="1"/>
  <c r="P209" i="1"/>
  <c r="Q209" i="1" s="1"/>
  <c r="P210" i="1"/>
  <c r="Q210" i="1" s="1"/>
  <c r="P211" i="1"/>
  <c r="Q211" i="1" s="1"/>
  <c r="P212" i="1"/>
  <c r="Q212" i="1" s="1"/>
  <c r="P213" i="1"/>
  <c r="Q213" i="1" s="1"/>
  <c r="P214" i="1"/>
  <c r="Q214" i="1" s="1"/>
  <c r="P215" i="1"/>
  <c r="Q215" i="1" s="1"/>
  <c r="P216" i="1"/>
  <c r="Q216" i="1" s="1"/>
  <c r="P217" i="1"/>
  <c r="Q217" i="1" s="1"/>
  <c r="P218" i="1"/>
  <c r="Q218" i="1" s="1"/>
  <c r="P219" i="1"/>
  <c r="Q219" i="1" s="1"/>
  <c r="P220" i="1"/>
  <c r="Q220" i="1" s="1"/>
  <c r="P221" i="1"/>
  <c r="Q221" i="1" s="1"/>
  <c r="P222" i="1"/>
  <c r="Q222" i="1" s="1"/>
  <c r="P223" i="1"/>
  <c r="Q223" i="1" s="1"/>
  <c r="P224" i="1"/>
  <c r="Q224" i="1" s="1"/>
  <c r="P225" i="1"/>
  <c r="Q225" i="1" s="1"/>
  <c r="P226" i="1"/>
  <c r="Q226" i="1" s="1"/>
  <c r="P227" i="1"/>
  <c r="Q227" i="1" s="1"/>
  <c r="P228" i="1"/>
  <c r="Q228" i="1" s="1"/>
  <c r="P229" i="1"/>
  <c r="Q229" i="1" s="1"/>
  <c r="P230" i="1"/>
  <c r="Q230" i="1" s="1"/>
  <c r="P231" i="1"/>
  <c r="Q231" i="1" s="1"/>
  <c r="P232" i="1"/>
  <c r="Q232" i="1" s="1"/>
  <c r="P233" i="1"/>
  <c r="Q233" i="1" s="1"/>
  <c r="P234" i="1"/>
  <c r="Q234" i="1" s="1"/>
  <c r="P235" i="1"/>
  <c r="Q235" i="1" s="1"/>
  <c r="P236" i="1"/>
  <c r="Q236" i="1" s="1"/>
  <c r="P237" i="1"/>
  <c r="Q237" i="1" s="1"/>
  <c r="P238" i="1"/>
  <c r="Q238" i="1" s="1"/>
  <c r="P239" i="1"/>
  <c r="Q239" i="1" s="1"/>
  <c r="P240" i="1"/>
  <c r="Q240" i="1" s="1"/>
  <c r="P241" i="1"/>
  <c r="Q241" i="1" s="1"/>
  <c r="P242" i="1"/>
  <c r="Q242" i="1" s="1"/>
  <c r="P243" i="1"/>
  <c r="Q243" i="1" s="1"/>
  <c r="P244" i="1"/>
  <c r="Q244" i="1" s="1"/>
  <c r="P245" i="1"/>
  <c r="Q245" i="1" s="1"/>
  <c r="P246" i="1"/>
  <c r="Q246" i="1" s="1"/>
  <c r="P247" i="1"/>
  <c r="Q247" i="1" s="1"/>
  <c r="P248" i="1"/>
  <c r="Q248" i="1" s="1"/>
  <c r="P249" i="1"/>
  <c r="Q249" i="1" s="1"/>
  <c r="P250" i="1"/>
  <c r="Q250" i="1" s="1"/>
  <c r="P251" i="1"/>
  <c r="Q251" i="1" s="1"/>
  <c r="P252" i="1"/>
  <c r="Q252" i="1" s="1"/>
  <c r="P253" i="1"/>
  <c r="Q253" i="1" s="1"/>
  <c r="P254" i="1"/>
  <c r="Q254" i="1" s="1"/>
  <c r="P255" i="1"/>
  <c r="Q255" i="1" s="1"/>
  <c r="P256" i="1"/>
  <c r="Q256" i="1" s="1"/>
  <c r="P257" i="1"/>
  <c r="Q257" i="1" s="1"/>
  <c r="P258" i="1"/>
  <c r="Q258" i="1" s="1"/>
  <c r="P259" i="1"/>
  <c r="Q259" i="1" s="1"/>
  <c r="P260" i="1"/>
  <c r="Q260" i="1" s="1"/>
  <c r="P261" i="1"/>
  <c r="Q261" i="1" s="1"/>
  <c r="P262" i="1"/>
  <c r="Q262" i="1" s="1"/>
  <c r="P263" i="1"/>
  <c r="Q263" i="1" s="1"/>
  <c r="P264" i="1"/>
  <c r="Q264" i="1" s="1"/>
  <c r="P265" i="1"/>
  <c r="Q265" i="1" s="1"/>
  <c r="P266" i="1"/>
  <c r="Q266" i="1" s="1"/>
  <c r="P267" i="1"/>
  <c r="Q267" i="1" s="1"/>
  <c r="P268" i="1"/>
  <c r="Q268" i="1" s="1"/>
  <c r="P269" i="1"/>
  <c r="Q269" i="1" s="1"/>
  <c r="P270" i="1"/>
  <c r="Q270" i="1" s="1"/>
  <c r="P271" i="1"/>
  <c r="Q271" i="1" s="1"/>
  <c r="P272" i="1"/>
  <c r="Q272" i="1" s="1"/>
  <c r="P273" i="1"/>
  <c r="Q273" i="1" s="1"/>
  <c r="P274" i="1"/>
  <c r="Q274" i="1" s="1"/>
  <c r="P275" i="1"/>
  <c r="Q275" i="1" s="1"/>
  <c r="P276" i="1"/>
  <c r="Q276" i="1" s="1"/>
  <c r="P277" i="1"/>
  <c r="Q277" i="1" s="1"/>
  <c r="P278" i="1"/>
  <c r="Q278" i="1" s="1"/>
  <c r="P279" i="1"/>
  <c r="Q279" i="1" s="1"/>
  <c r="P280" i="1"/>
  <c r="Q280" i="1" s="1"/>
  <c r="P281" i="1"/>
  <c r="Q281" i="1" s="1"/>
  <c r="P282" i="1"/>
  <c r="Q282" i="1" s="1"/>
  <c r="P283" i="1"/>
  <c r="Q283" i="1" s="1"/>
  <c r="P284" i="1"/>
  <c r="Q284" i="1" s="1"/>
  <c r="P285" i="1"/>
  <c r="Q285" i="1" s="1"/>
  <c r="P286" i="1"/>
  <c r="Q286" i="1" s="1"/>
  <c r="P287" i="1"/>
  <c r="Q287" i="1" s="1"/>
  <c r="P288" i="1"/>
  <c r="Q288" i="1" s="1"/>
  <c r="P289" i="1"/>
  <c r="Q289" i="1" s="1"/>
  <c r="P290" i="1"/>
  <c r="Q290" i="1" s="1"/>
  <c r="P291" i="1"/>
  <c r="Q291" i="1" s="1"/>
  <c r="P292" i="1"/>
  <c r="Q292" i="1" s="1"/>
  <c r="P293" i="1"/>
  <c r="Q293" i="1" s="1"/>
  <c r="P294" i="1"/>
  <c r="Q294" i="1" s="1"/>
  <c r="P295" i="1"/>
  <c r="Q295" i="1" s="1"/>
  <c r="P296" i="1"/>
  <c r="Q296" i="1" s="1"/>
  <c r="P297" i="1"/>
  <c r="Q297" i="1" s="1"/>
  <c r="P298" i="1"/>
  <c r="Q298" i="1" s="1"/>
  <c r="P299" i="1"/>
  <c r="Q299" i="1" s="1"/>
  <c r="P300" i="1"/>
  <c r="Q300" i="1" s="1"/>
  <c r="P301" i="1"/>
  <c r="Q301" i="1" s="1"/>
  <c r="P302" i="1"/>
  <c r="Q302" i="1" s="1"/>
  <c r="P303" i="1"/>
  <c r="Q303" i="1" s="1"/>
  <c r="P304" i="1"/>
  <c r="Q304" i="1" s="1"/>
  <c r="P305" i="1"/>
  <c r="Q305" i="1" s="1"/>
  <c r="P306" i="1"/>
  <c r="Q306" i="1" s="1"/>
  <c r="P307" i="1"/>
  <c r="Q307" i="1" s="1"/>
  <c r="P308" i="1"/>
  <c r="Q308" i="1" s="1"/>
  <c r="P309" i="1"/>
  <c r="Q309" i="1" s="1"/>
  <c r="P310" i="1"/>
  <c r="Q310" i="1" s="1"/>
  <c r="P311" i="1"/>
  <c r="Q311" i="1" s="1"/>
  <c r="P312" i="1"/>
  <c r="Q312" i="1" s="1"/>
  <c r="P313" i="1"/>
  <c r="Q313" i="1" s="1"/>
  <c r="P314" i="1"/>
  <c r="Q314" i="1" s="1"/>
  <c r="P315" i="1"/>
  <c r="Q315" i="1" s="1"/>
  <c r="P316" i="1"/>
  <c r="Q316" i="1" s="1"/>
  <c r="P317" i="1"/>
  <c r="Q317" i="1" s="1"/>
  <c r="P318" i="1"/>
  <c r="Q318" i="1" s="1"/>
  <c r="P319" i="1"/>
  <c r="Q319" i="1" s="1"/>
  <c r="P320" i="1"/>
  <c r="Q320" i="1" s="1"/>
  <c r="P321" i="1"/>
  <c r="Q321" i="1" s="1"/>
  <c r="P322" i="1"/>
  <c r="Q322" i="1" s="1"/>
  <c r="P323" i="1"/>
  <c r="Q323" i="1" s="1"/>
  <c r="P324" i="1"/>
  <c r="Q324" i="1" s="1"/>
  <c r="P325" i="1"/>
  <c r="Q325" i="1" s="1"/>
  <c r="P326" i="1"/>
  <c r="Q326" i="1" s="1"/>
  <c r="P327" i="1"/>
  <c r="Q327" i="1" s="1"/>
  <c r="P328" i="1"/>
  <c r="Q328" i="1" s="1"/>
  <c r="P329" i="1"/>
  <c r="Q329" i="1" s="1"/>
  <c r="P330" i="1"/>
  <c r="Q330" i="1" s="1"/>
  <c r="P331" i="1"/>
  <c r="Q331" i="1" s="1"/>
  <c r="P332" i="1"/>
  <c r="Q332" i="1" s="1"/>
  <c r="P333" i="1"/>
  <c r="Q333" i="1" s="1"/>
  <c r="P334" i="1"/>
  <c r="Q334" i="1" s="1"/>
  <c r="P335" i="1"/>
  <c r="Q335" i="1" s="1"/>
  <c r="P336" i="1"/>
  <c r="Q336" i="1" s="1"/>
  <c r="P337" i="1"/>
  <c r="Q337" i="1" s="1"/>
  <c r="P338" i="1"/>
  <c r="Q338" i="1" s="1"/>
  <c r="P339" i="1"/>
  <c r="Q339" i="1" s="1"/>
  <c r="P340" i="1"/>
  <c r="Q340" i="1" s="1"/>
  <c r="P341" i="1"/>
  <c r="Q341" i="1" s="1"/>
  <c r="P342" i="1"/>
  <c r="Q342" i="1" s="1"/>
  <c r="P343" i="1"/>
  <c r="Q343" i="1" s="1"/>
  <c r="P344" i="1"/>
  <c r="Q344" i="1" s="1"/>
  <c r="P345" i="1"/>
  <c r="Q345" i="1" s="1"/>
  <c r="P346" i="1"/>
  <c r="Q346" i="1" s="1"/>
  <c r="P347" i="1"/>
  <c r="Q347" i="1" s="1"/>
  <c r="P348" i="1"/>
  <c r="Q348" i="1" s="1"/>
  <c r="P349" i="1"/>
  <c r="Q349" i="1" s="1"/>
  <c r="P350" i="1"/>
  <c r="Q350" i="1" s="1"/>
  <c r="P351" i="1"/>
  <c r="Q351" i="1" s="1"/>
  <c r="P352" i="1"/>
  <c r="Q352" i="1" s="1"/>
  <c r="P353" i="1"/>
  <c r="Q353" i="1" s="1"/>
  <c r="P354" i="1"/>
  <c r="Q354" i="1" s="1"/>
  <c r="P355" i="1"/>
  <c r="Q355" i="1" s="1"/>
  <c r="P356" i="1"/>
  <c r="Q356" i="1" s="1"/>
  <c r="P357" i="1"/>
  <c r="Q357" i="1" s="1"/>
  <c r="P358" i="1"/>
  <c r="Q358" i="1" s="1"/>
  <c r="P359" i="1"/>
  <c r="Q359" i="1" s="1"/>
  <c r="P360" i="1"/>
  <c r="Q360" i="1" s="1"/>
  <c r="P361" i="1"/>
  <c r="Q361" i="1" s="1"/>
  <c r="P362" i="1"/>
  <c r="Q362" i="1" s="1"/>
  <c r="P363" i="1"/>
  <c r="Q363" i="1" s="1"/>
  <c r="P364" i="1"/>
  <c r="Q364" i="1" s="1"/>
  <c r="P365" i="1"/>
  <c r="Q365" i="1" s="1"/>
  <c r="P366" i="1"/>
  <c r="Q366" i="1" s="1"/>
  <c r="P367" i="1"/>
  <c r="Q367" i="1" s="1"/>
  <c r="P368" i="1"/>
  <c r="Q368" i="1" s="1"/>
  <c r="P369" i="1"/>
  <c r="Q369" i="1" s="1"/>
  <c r="P370" i="1"/>
  <c r="Q370" i="1" s="1"/>
  <c r="P371" i="1"/>
  <c r="Q371" i="1" s="1"/>
  <c r="P372" i="1"/>
  <c r="Q372" i="1" s="1"/>
  <c r="P373" i="1"/>
  <c r="Q373" i="1" s="1"/>
  <c r="P374" i="1"/>
  <c r="Q374" i="1" s="1"/>
  <c r="P375" i="1"/>
  <c r="Q375" i="1" s="1"/>
  <c r="P376" i="1"/>
  <c r="Q376" i="1" s="1"/>
  <c r="P377" i="1"/>
  <c r="Q377" i="1" s="1"/>
  <c r="P378" i="1"/>
  <c r="Q378" i="1" s="1"/>
  <c r="P379" i="1"/>
  <c r="Q379" i="1" s="1"/>
  <c r="P380" i="1"/>
  <c r="Q380" i="1" s="1"/>
  <c r="P381" i="1"/>
  <c r="Q381" i="1" s="1"/>
  <c r="P382" i="1"/>
  <c r="Q382" i="1" s="1"/>
  <c r="P383" i="1"/>
  <c r="Q383" i="1" s="1"/>
  <c r="P384" i="1"/>
  <c r="Q384" i="1" s="1"/>
  <c r="P385" i="1"/>
  <c r="Q385" i="1" s="1"/>
  <c r="P386" i="1"/>
  <c r="Q386" i="1" s="1"/>
  <c r="P387" i="1"/>
  <c r="Q387" i="1" s="1"/>
  <c r="P388" i="1"/>
  <c r="Q388" i="1" s="1"/>
  <c r="P389" i="1"/>
  <c r="Q389" i="1" s="1"/>
  <c r="P390" i="1"/>
  <c r="Q390" i="1" s="1"/>
  <c r="P391" i="1"/>
  <c r="Q391" i="1" s="1"/>
  <c r="P392" i="1"/>
  <c r="Q392" i="1" s="1"/>
  <c r="P393" i="1"/>
  <c r="Q393" i="1" s="1"/>
  <c r="P394" i="1"/>
  <c r="Q394" i="1" s="1"/>
  <c r="P395" i="1"/>
  <c r="Q395" i="1" s="1"/>
  <c r="P396" i="1"/>
  <c r="Q396" i="1" s="1"/>
  <c r="P397" i="1"/>
  <c r="Q397" i="1" s="1"/>
  <c r="P398" i="1"/>
  <c r="Q398" i="1" s="1"/>
  <c r="P399" i="1"/>
  <c r="Q399" i="1" s="1"/>
  <c r="P400" i="1"/>
  <c r="Q400" i="1" s="1"/>
  <c r="P401" i="1"/>
  <c r="Q401" i="1" s="1"/>
  <c r="P402" i="1"/>
  <c r="Q402" i="1" s="1"/>
  <c r="P403" i="1"/>
  <c r="Q403" i="1" s="1"/>
  <c r="P404" i="1"/>
  <c r="Q404" i="1" s="1"/>
  <c r="P405" i="1"/>
  <c r="Q405" i="1" s="1"/>
  <c r="P406" i="1"/>
  <c r="Q406" i="1" s="1"/>
  <c r="P407" i="1"/>
  <c r="Q407" i="1" s="1"/>
  <c r="P408" i="1"/>
  <c r="Q408" i="1" s="1"/>
  <c r="P409" i="1"/>
  <c r="Q409" i="1" s="1"/>
  <c r="P410" i="1"/>
  <c r="Q410" i="1" s="1"/>
  <c r="P411" i="1"/>
  <c r="Q411" i="1" s="1"/>
  <c r="P412" i="1"/>
  <c r="Q412" i="1" s="1"/>
  <c r="P413" i="1"/>
  <c r="Q413" i="1" s="1"/>
  <c r="P414" i="1"/>
  <c r="Q414" i="1" s="1"/>
  <c r="P415" i="1"/>
  <c r="Q415" i="1" s="1"/>
  <c r="P416" i="1"/>
  <c r="Q416" i="1" s="1"/>
  <c r="P417" i="1"/>
  <c r="Q417" i="1" s="1"/>
  <c r="P418" i="1"/>
  <c r="Q418" i="1" s="1"/>
  <c r="P419" i="1"/>
  <c r="Q419" i="1" s="1"/>
  <c r="P420" i="1"/>
  <c r="Q420" i="1" s="1"/>
  <c r="P421" i="1"/>
  <c r="Q421" i="1" s="1"/>
  <c r="P422" i="1"/>
  <c r="Q422" i="1" s="1"/>
  <c r="P423" i="1"/>
  <c r="Q423" i="1" s="1"/>
  <c r="P424" i="1"/>
  <c r="Q424" i="1" s="1"/>
  <c r="P425" i="1"/>
  <c r="Q425" i="1" s="1"/>
  <c r="P426" i="1"/>
  <c r="Q426" i="1" s="1"/>
  <c r="P427" i="1"/>
  <c r="Q427" i="1" s="1"/>
  <c r="P428" i="1"/>
  <c r="Q428" i="1" s="1"/>
  <c r="P429" i="1"/>
  <c r="Q429" i="1" s="1"/>
  <c r="P430" i="1"/>
  <c r="Q430" i="1" s="1"/>
  <c r="P431" i="1"/>
  <c r="Q431" i="1" s="1"/>
  <c r="P432" i="1"/>
  <c r="Q432" i="1" s="1"/>
  <c r="P433" i="1"/>
  <c r="Q433" i="1" s="1"/>
  <c r="P434" i="1"/>
  <c r="Q434" i="1" s="1"/>
  <c r="P435" i="1"/>
  <c r="Q435" i="1" s="1"/>
  <c r="P436" i="1"/>
  <c r="Q436" i="1" s="1"/>
  <c r="P437" i="1"/>
  <c r="Q437" i="1" s="1"/>
  <c r="P438" i="1"/>
  <c r="Q438" i="1" s="1"/>
  <c r="P439" i="1"/>
  <c r="Q439" i="1" s="1"/>
  <c r="P440" i="1"/>
  <c r="Q440" i="1" s="1"/>
  <c r="P441" i="1"/>
  <c r="Q441" i="1" s="1"/>
  <c r="P442" i="1"/>
  <c r="Q442" i="1" s="1"/>
  <c r="P443" i="1"/>
  <c r="Q443" i="1" s="1"/>
  <c r="P444" i="1"/>
  <c r="Q444" i="1" s="1"/>
  <c r="P445" i="1"/>
  <c r="Q445" i="1" s="1"/>
  <c r="P446" i="1"/>
  <c r="Q446" i="1" s="1"/>
  <c r="P447" i="1"/>
  <c r="Q447" i="1" s="1"/>
  <c r="P448" i="1"/>
  <c r="Q448" i="1" s="1"/>
  <c r="P449" i="1"/>
  <c r="Q449" i="1" s="1"/>
  <c r="P450" i="1"/>
  <c r="Q450" i="1" s="1"/>
  <c r="P451" i="1"/>
  <c r="Q451" i="1" s="1"/>
  <c r="P452" i="1"/>
  <c r="Q452" i="1" s="1"/>
  <c r="P453" i="1"/>
  <c r="Q453" i="1" s="1"/>
  <c r="P454" i="1"/>
  <c r="Q454" i="1" s="1"/>
  <c r="P455" i="1"/>
  <c r="Q455" i="1" s="1"/>
  <c r="P456" i="1"/>
  <c r="Q456" i="1" s="1"/>
  <c r="P457" i="1"/>
  <c r="Q457" i="1" s="1"/>
  <c r="P458" i="1"/>
  <c r="Q458" i="1" s="1"/>
  <c r="P459" i="1"/>
  <c r="Q459" i="1" s="1"/>
  <c r="P460" i="1"/>
  <c r="Q460" i="1" s="1"/>
  <c r="P461" i="1"/>
  <c r="Q461" i="1" s="1"/>
  <c r="P462" i="1"/>
  <c r="Q462" i="1" s="1"/>
  <c r="P463" i="1"/>
  <c r="Q463" i="1" s="1"/>
  <c r="P464" i="1"/>
  <c r="Q464" i="1" s="1"/>
  <c r="P465" i="1"/>
  <c r="Q465" i="1" s="1"/>
  <c r="P466" i="1"/>
  <c r="Q466" i="1" s="1"/>
  <c r="P467" i="1"/>
  <c r="Q467" i="1" s="1"/>
  <c r="P468" i="1"/>
  <c r="Q468" i="1" s="1"/>
  <c r="P469" i="1"/>
  <c r="Q469" i="1" s="1"/>
  <c r="P470" i="1"/>
  <c r="Q470" i="1" s="1"/>
  <c r="P471" i="1"/>
  <c r="Q471" i="1" s="1"/>
  <c r="P472" i="1"/>
  <c r="Q472" i="1" s="1"/>
  <c r="P473" i="1"/>
  <c r="Q473" i="1" s="1"/>
  <c r="P474" i="1"/>
  <c r="Q474" i="1" s="1"/>
  <c r="P475" i="1"/>
  <c r="Q475" i="1" s="1"/>
  <c r="P476" i="1"/>
  <c r="Q476" i="1" s="1"/>
  <c r="P477" i="1"/>
  <c r="Q477" i="1" s="1"/>
  <c r="P478" i="1"/>
  <c r="Q478" i="1" s="1"/>
  <c r="P479" i="1"/>
  <c r="Q479" i="1" s="1"/>
  <c r="P480" i="1"/>
  <c r="Q480" i="1" s="1"/>
  <c r="P481" i="1"/>
  <c r="Q481" i="1" s="1"/>
  <c r="P482" i="1"/>
  <c r="Q482" i="1" s="1"/>
  <c r="P483" i="1"/>
  <c r="Q483" i="1" s="1"/>
  <c r="P484" i="1"/>
  <c r="Q484" i="1" s="1"/>
  <c r="P485" i="1"/>
  <c r="Q485" i="1" s="1"/>
  <c r="P486" i="1"/>
  <c r="Q486" i="1" s="1"/>
  <c r="P487" i="1"/>
  <c r="Q487" i="1" s="1"/>
  <c r="P488" i="1"/>
  <c r="Q488" i="1" s="1"/>
  <c r="P489" i="1"/>
  <c r="Q489" i="1" s="1"/>
  <c r="P490" i="1"/>
  <c r="Q490" i="1" s="1"/>
  <c r="P491" i="1"/>
  <c r="Q491" i="1" s="1"/>
  <c r="P492" i="1"/>
  <c r="Q492" i="1" s="1"/>
  <c r="P493" i="1"/>
  <c r="Q493" i="1" s="1"/>
  <c r="P494" i="1"/>
  <c r="Q494" i="1" s="1"/>
  <c r="P495" i="1"/>
  <c r="Q495" i="1" s="1"/>
  <c r="P496" i="1"/>
  <c r="Q496" i="1" s="1"/>
  <c r="P497" i="1"/>
  <c r="Q497" i="1" s="1"/>
  <c r="P498" i="1"/>
  <c r="Q498" i="1" s="1"/>
  <c r="P499" i="1"/>
  <c r="Q499" i="1" s="1"/>
  <c r="P500" i="1"/>
  <c r="Q500" i="1" s="1"/>
  <c r="P501" i="1"/>
  <c r="Q501" i="1" s="1"/>
  <c r="P502" i="1"/>
  <c r="Q502" i="1" s="1"/>
  <c r="P503" i="1"/>
  <c r="Q503" i="1" s="1"/>
  <c r="P504" i="1"/>
  <c r="Q504" i="1" s="1"/>
  <c r="P505" i="1"/>
  <c r="Q505" i="1" s="1"/>
  <c r="P506" i="1"/>
  <c r="Q506" i="1" s="1"/>
  <c r="P507" i="1"/>
  <c r="Q507" i="1" s="1"/>
  <c r="P508" i="1"/>
  <c r="Q508" i="1" s="1"/>
  <c r="P509" i="1"/>
  <c r="Q509" i="1" s="1"/>
  <c r="P510" i="1"/>
  <c r="Q510" i="1" s="1"/>
  <c r="P511" i="1"/>
  <c r="Q511" i="1" s="1"/>
  <c r="P512" i="1"/>
  <c r="Q512" i="1" s="1"/>
  <c r="P513" i="1"/>
  <c r="Q513" i="1" s="1"/>
  <c r="P514" i="1"/>
  <c r="Q514" i="1" s="1"/>
  <c r="P515" i="1"/>
  <c r="Q515" i="1" s="1"/>
  <c r="P516" i="1"/>
  <c r="Q516" i="1" s="1"/>
  <c r="P517" i="1"/>
  <c r="Q517" i="1" s="1"/>
  <c r="P518" i="1"/>
  <c r="Q518" i="1" s="1"/>
  <c r="P519" i="1"/>
  <c r="Q519" i="1" s="1"/>
  <c r="P520" i="1"/>
  <c r="Q520" i="1" s="1"/>
  <c r="P521" i="1"/>
  <c r="Q521" i="1" s="1"/>
  <c r="P522" i="1"/>
  <c r="Q522" i="1" s="1"/>
  <c r="P523" i="1"/>
  <c r="Q523" i="1" s="1"/>
  <c r="P524" i="1"/>
  <c r="Q524" i="1" s="1"/>
  <c r="P525" i="1"/>
  <c r="Q525" i="1" s="1"/>
  <c r="P526" i="1"/>
  <c r="Q526" i="1" s="1"/>
  <c r="P527" i="1"/>
  <c r="Q527" i="1" s="1"/>
  <c r="P528" i="1"/>
  <c r="Q528" i="1" s="1"/>
  <c r="P529" i="1"/>
  <c r="Q529" i="1" s="1"/>
  <c r="P530" i="1"/>
  <c r="Q530" i="1" s="1"/>
  <c r="P531" i="1"/>
  <c r="Q531" i="1" s="1"/>
  <c r="P532" i="1"/>
  <c r="Q532" i="1" s="1"/>
  <c r="P533" i="1"/>
  <c r="Q533" i="1" s="1"/>
  <c r="P534" i="1"/>
  <c r="Q534" i="1" s="1"/>
  <c r="P535" i="1"/>
  <c r="Q535" i="1" s="1"/>
  <c r="P536" i="1"/>
  <c r="Q536" i="1" s="1"/>
  <c r="P537" i="1"/>
  <c r="Q537" i="1" s="1"/>
  <c r="P538" i="1"/>
  <c r="Q538" i="1" s="1"/>
  <c r="P539" i="1"/>
  <c r="Q539" i="1" s="1"/>
  <c r="P540" i="1"/>
  <c r="Q540" i="1" s="1"/>
  <c r="P541" i="1"/>
  <c r="Q541" i="1" s="1"/>
  <c r="P542" i="1"/>
  <c r="Q542" i="1" s="1"/>
  <c r="P543" i="1"/>
  <c r="Q543" i="1" s="1"/>
  <c r="P544" i="1"/>
  <c r="Q544" i="1" s="1"/>
  <c r="P545" i="1"/>
  <c r="Q545" i="1" s="1"/>
  <c r="P546" i="1"/>
  <c r="Q546" i="1" s="1"/>
  <c r="P547" i="1"/>
  <c r="Q547" i="1" s="1"/>
  <c r="P548" i="1"/>
  <c r="Q548" i="1" s="1"/>
  <c r="P549" i="1"/>
  <c r="Q549" i="1" s="1"/>
  <c r="P550" i="1"/>
  <c r="Q550" i="1" s="1"/>
  <c r="P551" i="1"/>
  <c r="Q551" i="1" s="1"/>
  <c r="P552" i="1"/>
  <c r="Q552" i="1" s="1"/>
  <c r="P553" i="1"/>
  <c r="Q553" i="1" s="1"/>
  <c r="P554" i="1"/>
  <c r="Q554" i="1" s="1"/>
  <c r="P555" i="1"/>
  <c r="Q555" i="1" s="1"/>
  <c r="P556" i="1"/>
  <c r="Q556" i="1" s="1"/>
  <c r="P557" i="1"/>
  <c r="Q557" i="1" s="1"/>
  <c r="P558" i="1"/>
  <c r="Q558" i="1" s="1"/>
  <c r="P559" i="1"/>
  <c r="Q559" i="1" s="1"/>
  <c r="P560" i="1"/>
  <c r="Q560" i="1" s="1"/>
  <c r="P561" i="1"/>
  <c r="Q561" i="1" s="1"/>
  <c r="P562" i="1"/>
  <c r="Q562" i="1" s="1"/>
  <c r="P563" i="1"/>
  <c r="Q563" i="1" s="1"/>
  <c r="P564" i="1"/>
  <c r="Q564" i="1" s="1"/>
  <c r="P565" i="1"/>
  <c r="Q565" i="1" s="1"/>
  <c r="P566" i="1"/>
  <c r="Q566" i="1" s="1"/>
  <c r="P567" i="1"/>
  <c r="Q567" i="1" s="1"/>
  <c r="P568" i="1"/>
  <c r="Q568" i="1" s="1"/>
  <c r="P569" i="1"/>
  <c r="Q569" i="1" s="1"/>
  <c r="P570" i="1"/>
  <c r="Q570" i="1" s="1"/>
  <c r="P571" i="1"/>
  <c r="Q571" i="1" s="1"/>
  <c r="P572" i="1"/>
  <c r="Q572" i="1" s="1"/>
  <c r="P573" i="1"/>
  <c r="Q573" i="1" s="1"/>
  <c r="P574" i="1"/>
  <c r="Q574" i="1" s="1"/>
  <c r="P575" i="1"/>
  <c r="Q575" i="1" s="1"/>
  <c r="P576" i="1"/>
  <c r="Q576" i="1" s="1"/>
  <c r="P577" i="1"/>
  <c r="Q577" i="1" s="1"/>
  <c r="P578" i="1"/>
  <c r="Q578" i="1" s="1"/>
  <c r="P579" i="1"/>
  <c r="Q579" i="1" s="1"/>
  <c r="P580" i="1"/>
  <c r="Q580" i="1" s="1"/>
  <c r="P581" i="1"/>
  <c r="Q581" i="1" s="1"/>
  <c r="P582" i="1"/>
  <c r="Q582" i="1" s="1"/>
  <c r="P583" i="1"/>
  <c r="Q583" i="1" s="1"/>
  <c r="P584" i="1"/>
  <c r="Q584" i="1" s="1"/>
  <c r="P585" i="1"/>
  <c r="Q585" i="1" s="1"/>
  <c r="P586" i="1"/>
  <c r="Q586" i="1" s="1"/>
  <c r="P587" i="1"/>
  <c r="Q587" i="1" s="1"/>
  <c r="P588" i="1"/>
  <c r="Q588" i="1" s="1"/>
  <c r="P589" i="1"/>
  <c r="Q589" i="1" s="1"/>
  <c r="P590" i="1"/>
  <c r="Q590" i="1" s="1"/>
  <c r="P591" i="1"/>
  <c r="Q591" i="1" s="1"/>
  <c r="P592" i="1"/>
  <c r="Q592" i="1" s="1"/>
  <c r="P593" i="1"/>
  <c r="Q593" i="1" s="1"/>
  <c r="P594" i="1"/>
  <c r="Q594" i="1" s="1"/>
  <c r="P595" i="1"/>
  <c r="Q595" i="1" s="1"/>
  <c r="P596" i="1"/>
  <c r="Q596" i="1" s="1"/>
  <c r="P597" i="1"/>
  <c r="Q597" i="1" s="1"/>
  <c r="P598" i="1"/>
  <c r="Q598" i="1" s="1"/>
  <c r="P599" i="1"/>
  <c r="Q599" i="1" s="1"/>
  <c r="P600" i="1"/>
  <c r="Q600" i="1" s="1"/>
  <c r="P601" i="1"/>
  <c r="Q601" i="1" s="1"/>
  <c r="P602" i="1"/>
  <c r="Q602" i="1" s="1"/>
  <c r="P603" i="1"/>
  <c r="Q603" i="1" s="1"/>
  <c r="P604" i="1"/>
  <c r="Q604" i="1" s="1"/>
  <c r="P605" i="1"/>
  <c r="Q605" i="1" s="1"/>
  <c r="P606" i="1"/>
  <c r="Q606" i="1" s="1"/>
  <c r="P607" i="1"/>
  <c r="Q607" i="1" s="1"/>
  <c r="P608" i="1"/>
  <c r="Q608" i="1" s="1"/>
  <c r="P609" i="1"/>
  <c r="Q609" i="1" s="1"/>
  <c r="P610" i="1"/>
  <c r="Q610" i="1" s="1"/>
  <c r="P611" i="1"/>
  <c r="Q611" i="1" s="1"/>
  <c r="P612" i="1"/>
  <c r="Q612" i="1" s="1"/>
  <c r="P613" i="1"/>
  <c r="Q613" i="1" s="1"/>
  <c r="P614" i="1"/>
  <c r="Q614" i="1" s="1"/>
  <c r="P615" i="1"/>
  <c r="Q615" i="1" s="1"/>
  <c r="P616" i="1"/>
  <c r="Q616" i="1" s="1"/>
  <c r="P617" i="1"/>
  <c r="Q617" i="1" s="1"/>
  <c r="P618" i="1"/>
  <c r="Q618" i="1" s="1"/>
  <c r="P619" i="1"/>
  <c r="Q619" i="1" s="1"/>
  <c r="P620" i="1"/>
  <c r="Q620" i="1" s="1"/>
  <c r="P621" i="1"/>
  <c r="Q621" i="1" s="1"/>
  <c r="P622" i="1"/>
  <c r="Q622" i="1" s="1"/>
  <c r="P623" i="1"/>
  <c r="Q623" i="1" s="1"/>
  <c r="P624" i="1"/>
  <c r="Q624" i="1" s="1"/>
  <c r="P625" i="1"/>
  <c r="Q625" i="1" s="1"/>
  <c r="P626" i="1"/>
  <c r="Q626" i="1" s="1"/>
  <c r="P627" i="1"/>
  <c r="Q627" i="1" s="1"/>
  <c r="P628" i="1"/>
  <c r="Q628" i="1" s="1"/>
  <c r="P629" i="1"/>
  <c r="Q629" i="1" s="1"/>
  <c r="P630" i="1"/>
  <c r="Q630" i="1" s="1"/>
  <c r="P631" i="1"/>
  <c r="Q631" i="1" s="1"/>
  <c r="P632" i="1"/>
  <c r="Q632" i="1" s="1"/>
  <c r="P633" i="1"/>
  <c r="Q633" i="1" s="1"/>
  <c r="P634" i="1"/>
  <c r="Q634" i="1" s="1"/>
  <c r="P635" i="1"/>
  <c r="Q635" i="1" s="1"/>
  <c r="P636" i="1"/>
  <c r="Q636" i="1" s="1"/>
  <c r="P637" i="1"/>
  <c r="Q637" i="1" s="1"/>
  <c r="P638" i="1"/>
  <c r="Q638" i="1" s="1"/>
  <c r="P639" i="1"/>
  <c r="Q639" i="1" s="1"/>
  <c r="P640" i="1"/>
  <c r="Q640" i="1" s="1"/>
  <c r="P641" i="1"/>
  <c r="Q641" i="1" s="1"/>
  <c r="P642" i="1"/>
  <c r="Q642" i="1" s="1"/>
  <c r="P643" i="1"/>
  <c r="Q643" i="1" s="1"/>
  <c r="P644" i="1"/>
  <c r="Q644" i="1" s="1"/>
  <c r="P645" i="1"/>
  <c r="Q645" i="1" s="1"/>
  <c r="P646" i="1"/>
  <c r="Q646" i="1" s="1"/>
  <c r="P647" i="1"/>
  <c r="Q647" i="1" s="1"/>
  <c r="P648" i="1"/>
  <c r="Q648" i="1" s="1"/>
  <c r="P649" i="1"/>
  <c r="Q649" i="1" s="1"/>
  <c r="P650" i="1"/>
  <c r="Q650" i="1" s="1"/>
  <c r="P651" i="1"/>
  <c r="Q651" i="1" s="1"/>
  <c r="P652" i="1"/>
  <c r="Q652" i="1" s="1"/>
  <c r="P653" i="1"/>
  <c r="Q653" i="1" s="1"/>
  <c r="P654" i="1"/>
  <c r="Q654" i="1" s="1"/>
  <c r="P655" i="1"/>
  <c r="Q655" i="1" s="1"/>
  <c r="P656" i="1"/>
  <c r="Q656" i="1" s="1"/>
  <c r="P657" i="1"/>
  <c r="Q657" i="1" s="1"/>
  <c r="P658" i="1"/>
  <c r="Q658" i="1" s="1"/>
  <c r="P659" i="1"/>
  <c r="Q659" i="1" s="1"/>
  <c r="P660" i="1"/>
  <c r="Q660" i="1" s="1"/>
  <c r="P661" i="1"/>
  <c r="Q661" i="1" s="1"/>
  <c r="P662" i="1"/>
  <c r="Q662" i="1" s="1"/>
  <c r="P663" i="1"/>
  <c r="Q663" i="1" s="1"/>
  <c r="P664" i="1"/>
  <c r="Q664" i="1" s="1"/>
  <c r="P665" i="1"/>
  <c r="Q665" i="1" s="1"/>
  <c r="P666" i="1"/>
  <c r="Q666" i="1" s="1"/>
  <c r="P667" i="1"/>
  <c r="Q667" i="1" s="1"/>
  <c r="P668" i="1"/>
  <c r="Q668" i="1" s="1"/>
  <c r="P669" i="1"/>
  <c r="Q669" i="1" s="1"/>
  <c r="P670" i="1"/>
  <c r="Q670" i="1" s="1"/>
  <c r="P671" i="1"/>
  <c r="Q671" i="1" s="1"/>
  <c r="P672" i="1"/>
  <c r="Q672" i="1" s="1"/>
  <c r="P673" i="1"/>
  <c r="Q673" i="1" s="1"/>
  <c r="P674" i="1"/>
  <c r="Q674" i="1" s="1"/>
  <c r="P675" i="1"/>
  <c r="Q675" i="1" s="1"/>
  <c r="P676" i="1"/>
  <c r="Q676" i="1" s="1"/>
  <c r="P677" i="1"/>
  <c r="Q677" i="1" s="1"/>
  <c r="P678" i="1"/>
  <c r="Q678" i="1" s="1"/>
  <c r="P679" i="1"/>
  <c r="Q679" i="1" s="1"/>
  <c r="P680" i="1"/>
  <c r="Q680" i="1" s="1"/>
  <c r="P681" i="1"/>
  <c r="Q681" i="1" s="1"/>
  <c r="P682" i="1"/>
  <c r="Q682" i="1" s="1"/>
  <c r="P683" i="1"/>
  <c r="Q683" i="1" s="1"/>
  <c r="P684" i="1"/>
  <c r="Q684" i="1" s="1"/>
  <c r="P685" i="1"/>
  <c r="Q685" i="1" s="1"/>
  <c r="P686" i="1"/>
  <c r="Q686" i="1" s="1"/>
  <c r="P687" i="1"/>
  <c r="Q687" i="1" s="1"/>
  <c r="P688" i="1"/>
  <c r="Q688" i="1" s="1"/>
  <c r="P689" i="1"/>
  <c r="Q689" i="1" s="1"/>
  <c r="P690" i="1"/>
  <c r="Q690" i="1" s="1"/>
  <c r="P691" i="1"/>
  <c r="Q691" i="1" s="1"/>
  <c r="P692" i="1"/>
  <c r="Q692" i="1" s="1"/>
  <c r="P693" i="1"/>
  <c r="Q693" i="1" s="1"/>
  <c r="P694" i="1"/>
  <c r="Q694" i="1" s="1"/>
  <c r="P695" i="1"/>
  <c r="Q695" i="1" s="1"/>
  <c r="P696" i="1"/>
  <c r="Q696" i="1" s="1"/>
  <c r="P697" i="1"/>
  <c r="Q697" i="1" s="1"/>
  <c r="P698" i="1"/>
  <c r="Q698" i="1" s="1"/>
  <c r="P699" i="1"/>
  <c r="Q699" i="1" s="1"/>
  <c r="P700" i="1"/>
  <c r="Q700" i="1" s="1"/>
  <c r="P701" i="1"/>
  <c r="Q701" i="1" s="1"/>
  <c r="P702" i="1"/>
  <c r="Q702" i="1" s="1"/>
  <c r="P703" i="1"/>
  <c r="Q703" i="1" s="1"/>
  <c r="P704" i="1"/>
  <c r="Q704" i="1" s="1"/>
  <c r="P705" i="1"/>
  <c r="Q705" i="1" s="1"/>
  <c r="P706" i="1"/>
  <c r="Q706" i="1" s="1"/>
  <c r="P707" i="1"/>
  <c r="Q707" i="1" s="1"/>
  <c r="P708" i="1"/>
  <c r="Q708" i="1" s="1"/>
  <c r="P709" i="1"/>
  <c r="Q709" i="1" s="1"/>
  <c r="P710" i="1"/>
  <c r="Q710" i="1" s="1"/>
  <c r="P711" i="1"/>
  <c r="Q711" i="1" s="1"/>
  <c r="P712" i="1"/>
  <c r="Q712" i="1" s="1"/>
  <c r="P713" i="1"/>
  <c r="Q713" i="1" s="1"/>
  <c r="P714" i="1"/>
  <c r="Q714" i="1" s="1"/>
  <c r="P715" i="1"/>
  <c r="Q715" i="1" s="1"/>
  <c r="P716" i="1"/>
  <c r="Q716" i="1" s="1"/>
  <c r="P717" i="1"/>
  <c r="Q717" i="1" s="1"/>
  <c r="P718" i="1"/>
  <c r="Q718" i="1" s="1"/>
  <c r="P719" i="1"/>
  <c r="Q719" i="1" s="1"/>
  <c r="P720" i="1"/>
  <c r="Q720" i="1" s="1"/>
  <c r="P721" i="1"/>
  <c r="Q721" i="1" s="1"/>
  <c r="P722" i="1"/>
  <c r="Q722" i="1" s="1"/>
  <c r="P723" i="1"/>
  <c r="Q723" i="1" s="1"/>
  <c r="P724" i="1"/>
  <c r="Q724" i="1" s="1"/>
  <c r="P725" i="1"/>
  <c r="Q725" i="1" s="1"/>
  <c r="P726" i="1"/>
  <c r="Q726" i="1" s="1"/>
  <c r="P727" i="1"/>
  <c r="Q727" i="1" s="1"/>
  <c r="P728" i="1"/>
  <c r="Q728" i="1" s="1"/>
  <c r="P729" i="1"/>
  <c r="Q729" i="1" s="1"/>
  <c r="P730" i="1"/>
  <c r="Q730" i="1" s="1"/>
  <c r="P731" i="1"/>
  <c r="Q731" i="1" s="1"/>
  <c r="P732" i="1"/>
  <c r="Q732" i="1" s="1"/>
  <c r="P733" i="1"/>
  <c r="Q733" i="1" s="1"/>
  <c r="P734" i="1"/>
  <c r="Q734" i="1" s="1"/>
  <c r="P735" i="1"/>
  <c r="Q735" i="1" s="1"/>
  <c r="P736" i="1"/>
  <c r="Q736" i="1" s="1"/>
  <c r="P737" i="1"/>
  <c r="Q737" i="1" s="1"/>
  <c r="P738" i="1"/>
  <c r="Q738" i="1" s="1"/>
  <c r="P739" i="1"/>
  <c r="Q739" i="1" s="1"/>
  <c r="P740" i="1"/>
  <c r="Q740" i="1" s="1"/>
  <c r="P741" i="1"/>
  <c r="Q741" i="1" s="1"/>
  <c r="P742" i="1"/>
  <c r="Q742" i="1" s="1"/>
  <c r="P743" i="1"/>
  <c r="Q743" i="1" s="1"/>
  <c r="P744" i="1"/>
  <c r="Q744" i="1" s="1"/>
  <c r="P745" i="1"/>
  <c r="Q745" i="1" s="1"/>
  <c r="P746" i="1"/>
  <c r="Q746" i="1" s="1"/>
  <c r="P747" i="1"/>
  <c r="Q747" i="1" s="1"/>
  <c r="P748" i="1"/>
  <c r="Q748" i="1" s="1"/>
  <c r="P749" i="1"/>
  <c r="Q749" i="1" s="1"/>
  <c r="P750" i="1"/>
  <c r="Q750" i="1" s="1"/>
  <c r="P751" i="1"/>
  <c r="Q751" i="1" s="1"/>
  <c r="P752" i="1"/>
  <c r="Q752" i="1" s="1"/>
  <c r="P753" i="1"/>
  <c r="Q753" i="1" s="1"/>
  <c r="P754" i="1"/>
  <c r="Q754" i="1" s="1"/>
  <c r="P755" i="1"/>
  <c r="Q755" i="1" s="1"/>
  <c r="P756" i="1"/>
  <c r="Q756" i="1" s="1"/>
  <c r="P757" i="1"/>
  <c r="Q757" i="1" s="1"/>
  <c r="P758" i="1"/>
  <c r="Q758" i="1" s="1"/>
  <c r="P759" i="1"/>
  <c r="Q759" i="1" s="1"/>
  <c r="P760" i="1"/>
  <c r="Q760" i="1" s="1"/>
  <c r="P761" i="1"/>
  <c r="Q761" i="1" s="1"/>
  <c r="P762" i="1"/>
  <c r="Q762" i="1" s="1"/>
  <c r="P763" i="1"/>
  <c r="Q763" i="1" s="1"/>
  <c r="P764" i="1"/>
  <c r="Q764" i="1" s="1"/>
  <c r="P765" i="1"/>
  <c r="Q765" i="1" s="1"/>
  <c r="P766" i="1"/>
  <c r="Q766" i="1" s="1"/>
  <c r="P767" i="1"/>
  <c r="Q767" i="1" s="1"/>
  <c r="P768" i="1"/>
  <c r="Q768" i="1" s="1"/>
  <c r="P769" i="1"/>
  <c r="Q769" i="1" s="1"/>
  <c r="P770" i="1"/>
  <c r="Q770" i="1" s="1"/>
  <c r="P771" i="1"/>
  <c r="Q771" i="1" s="1"/>
  <c r="P772" i="1"/>
  <c r="Q772" i="1" s="1"/>
  <c r="P773" i="1"/>
  <c r="Q773" i="1" s="1"/>
  <c r="P774" i="1"/>
  <c r="Q774" i="1" s="1"/>
  <c r="P775" i="1"/>
  <c r="Q775" i="1" s="1"/>
  <c r="P776" i="1"/>
  <c r="Q776" i="1" s="1"/>
  <c r="P777" i="1"/>
  <c r="Q777" i="1" s="1"/>
  <c r="P778" i="1"/>
  <c r="Q778" i="1" s="1"/>
  <c r="P779" i="1"/>
  <c r="Q779" i="1" s="1"/>
  <c r="P780" i="1"/>
  <c r="Q780" i="1" s="1"/>
  <c r="P781" i="1"/>
  <c r="Q781" i="1" s="1"/>
  <c r="P782" i="1"/>
  <c r="Q782" i="1" s="1"/>
  <c r="P783" i="1"/>
  <c r="Q783" i="1" s="1"/>
  <c r="P784" i="1"/>
  <c r="Q784" i="1" s="1"/>
  <c r="P785" i="1"/>
  <c r="Q785" i="1" s="1"/>
  <c r="P786" i="1"/>
  <c r="Q786" i="1" s="1"/>
  <c r="P787" i="1"/>
  <c r="Q787" i="1" s="1"/>
  <c r="P788" i="1"/>
  <c r="Q788" i="1" s="1"/>
  <c r="P789" i="1"/>
  <c r="Q789" i="1" s="1"/>
  <c r="P790" i="1"/>
  <c r="Q790" i="1" s="1"/>
  <c r="P791" i="1"/>
  <c r="Q791" i="1" s="1"/>
  <c r="P792" i="1"/>
  <c r="Q792" i="1" s="1"/>
  <c r="P793" i="1"/>
  <c r="Q793" i="1" s="1"/>
  <c r="P794" i="1"/>
  <c r="Q794" i="1" s="1"/>
  <c r="P795" i="1"/>
  <c r="Q795" i="1" s="1"/>
  <c r="P796" i="1"/>
  <c r="Q796" i="1" s="1"/>
  <c r="P797" i="1"/>
  <c r="Q797" i="1" s="1"/>
  <c r="P798" i="1"/>
  <c r="Q798" i="1" s="1"/>
  <c r="P799" i="1"/>
  <c r="Q799" i="1" s="1"/>
  <c r="P800" i="1"/>
  <c r="Q800" i="1" s="1"/>
  <c r="P801" i="1"/>
  <c r="Q801" i="1" s="1"/>
  <c r="P802" i="1"/>
  <c r="Q802" i="1" s="1"/>
  <c r="P803" i="1"/>
  <c r="Q803" i="1" s="1"/>
  <c r="P804" i="1"/>
  <c r="Q804" i="1" s="1"/>
  <c r="P805" i="1"/>
  <c r="Q805" i="1" s="1"/>
  <c r="P806" i="1"/>
  <c r="Q806" i="1" s="1"/>
  <c r="P807" i="1"/>
  <c r="Q807" i="1" s="1"/>
  <c r="P808" i="1"/>
  <c r="Q808" i="1" s="1"/>
  <c r="P809" i="1"/>
  <c r="Q809" i="1" s="1"/>
  <c r="P810" i="1"/>
  <c r="Q810" i="1" s="1"/>
  <c r="P811" i="1"/>
  <c r="Q811" i="1" s="1"/>
  <c r="P812" i="1"/>
  <c r="Q812" i="1" s="1"/>
  <c r="P813" i="1"/>
  <c r="Q813" i="1" s="1"/>
  <c r="P814" i="1"/>
  <c r="Q814" i="1" s="1"/>
  <c r="P815" i="1"/>
  <c r="Q815" i="1" s="1"/>
  <c r="P816" i="1"/>
  <c r="Q816" i="1" s="1"/>
  <c r="P817" i="1"/>
  <c r="Q817" i="1" s="1"/>
  <c r="P818" i="1"/>
  <c r="Q818" i="1" s="1"/>
  <c r="P819" i="1"/>
  <c r="Q819" i="1" s="1"/>
  <c r="P820" i="1"/>
  <c r="Q820" i="1" s="1"/>
  <c r="P821" i="1"/>
  <c r="Q821" i="1" s="1"/>
  <c r="P822" i="1"/>
  <c r="Q822" i="1" s="1"/>
  <c r="P823" i="1"/>
  <c r="Q823" i="1" s="1"/>
  <c r="P824" i="1"/>
  <c r="Q824" i="1" s="1"/>
  <c r="P825" i="1"/>
  <c r="Q825" i="1" s="1"/>
  <c r="P826" i="1"/>
  <c r="Q826" i="1" s="1"/>
  <c r="P827" i="1"/>
  <c r="Q827" i="1" s="1"/>
  <c r="P828" i="1"/>
  <c r="Q828" i="1" s="1"/>
  <c r="P829" i="1"/>
  <c r="Q829" i="1" s="1"/>
  <c r="P830" i="1"/>
  <c r="Q830" i="1" s="1"/>
  <c r="P831" i="1"/>
  <c r="Q831" i="1" s="1"/>
  <c r="P832" i="1"/>
  <c r="Q832" i="1" s="1"/>
  <c r="P833" i="1"/>
  <c r="Q833" i="1" s="1"/>
  <c r="P834" i="1"/>
  <c r="Q834" i="1" s="1"/>
  <c r="P835" i="1"/>
  <c r="Q835" i="1" s="1"/>
  <c r="P836" i="1"/>
  <c r="Q836" i="1" s="1"/>
  <c r="P837" i="1"/>
  <c r="Q837" i="1" s="1"/>
  <c r="P838" i="1"/>
  <c r="Q838" i="1" s="1"/>
  <c r="P839" i="1"/>
  <c r="Q839" i="1" s="1"/>
  <c r="P840" i="1"/>
  <c r="Q840" i="1" s="1"/>
  <c r="P841" i="1"/>
  <c r="Q841" i="1" s="1"/>
  <c r="P842" i="1"/>
  <c r="Q842" i="1" s="1"/>
  <c r="P843" i="1"/>
  <c r="Q843" i="1" s="1"/>
  <c r="P844" i="1"/>
  <c r="Q844" i="1" s="1"/>
  <c r="P845" i="1"/>
  <c r="Q845" i="1" s="1"/>
  <c r="P846" i="1"/>
  <c r="Q846" i="1" s="1"/>
  <c r="P847" i="1"/>
  <c r="Q847" i="1" s="1"/>
  <c r="P848" i="1"/>
  <c r="Q848" i="1" s="1"/>
  <c r="P849" i="1"/>
  <c r="Q849" i="1" s="1"/>
  <c r="P850" i="1"/>
  <c r="Q850" i="1" s="1"/>
  <c r="P851" i="1"/>
  <c r="Q851" i="1" s="1"/>
  <c r="P852" i="1"/>
  <c r="Q852" i="1" s="1"/>
  <c r="P853" i="1"/>
  <c r="Q853" i="1" s="1"/>
  <c r="P854" i="1"/>
  <c r="Q854" i="1" s="1"/>
  <c r="P855" i="1"/>
  <c r="Q855" i="1" s="1"/>
  <c r="P856" i="1"/>
  <c r="Q856" i="1" s="1"/>
  <c r="P857" i="1"/>
  <c r="Q857" i="1" s="1"/>
  <c r="P858" i="1"/>
  <c r="Q858" i="1" s="1"/>
  <c r="P859" i="1"/>
  <c r="Q859" i="1" s="1"/>
  <c r="P860" i="1"/>
  <c r="Q860" i="1" s="1"/>
  <c r="P861" i="1"/>
  <c r="Q861" i="1" s="1"/>
  <c r="P862" i="1"/>
  <c r="Q862" i="1" s="1"/>
  <c r="P863" i="1"/>
  <c r="Q863" i="1" s="1"/>
  <c r="P864" i="1"/>
  <c r="Q864" i="1" s="1"/>
  <c r="P865" i="1"/>
  <c r="Q865" i="1" s="1"/>
  <c r="P866" i="1"/>
  <c r="Q866" i="1" s="1"/>
  <c r="P867" i="1"/>
  <c r="Q867" i="1" s="1"/>
  <c r="P868" i="1"/>
  <c r="Q868" i="1" s="1"/>
  <c r="P869" i="1"/>
  <c r="Q869" i="1" s="1"/>
  <c r="P5" i="1"/>
  <c r="Q5" i="1" s="1"/>
  <c r="L6" i="1"/>
  <c r="M6" i="1" s="1"/>
  <c r="L7" i="1"/>
  <c r="M7" i="1" s="1"/>
  <c r="L8" i="1"/>
  <c r="M8" i="1" s="1"/>
  <c r="L9" i="1"/>
  <c r="M9" i="1" s="1"/>
  <c r="L10" i="1"/>
  <c r="L11" i="1"/>
  <c r="L12" i="1"/>
  <c r="M12" i="1" s="1"/>
  <c r="L13" i="1"/>
  <c r="M13" i="1" s="1"/>
  <c r="L14" i="1"/>
  <c r="L15" i="1"/>
  <c r="M15" i="1" s="1"/>
  <c r="L16" i="1"/>
  <c r="M16" i="1" s="1"/>
  <c r="L17" i="1"/>
  <c r="M17" i="1" s="1"/>
  <c r="L18" i="1"/>
  <c r="L19" i="1"/>
  <c r="L20" i="1"/>
  <c r="M20" i="1" s="1"/>
  <c r="L21" i="1"/>
  <c r="M21" i="1" s="1"/>
  <c r="L22" i="1"/>
  <c r="M22" i="1" s="1"/>
  <c r="L23" i="1"/>
  <c r="L24" i="1"/>
  <c r="M24" i="1" s="1"/>
  <c r="L25" i="1"/>
  <c r="M25" i="1" s="1"/>
  <c r="L26" i="1"/>
  <c r="L27" i="1"/>
  <c r="L28" i="1"/>
  <c r="M28" i="1" s="1"/>
  <c r="L29" i="1"/>
  <c r="M29" i="1" s="1"/>
  <c r="L30" i="1"/>
  <c r="L31" i="1"/>
  <c r="M31" i="1" s="1"/>
  <c r="L32" i="1"/>
  <c r="M32" i="1" s="1"/>
  <c r="L33" i="1"/>
  <c r="M33" i="1" s="1"/>
  <c r="L34" i="1"/>
  <c r="L35" i="1"/>
  <c r="L36" i="1"/>
  <c r="M36" i="1" s="1"/>
  <c r="L37" i="1"/>
  <c r="M37" i="1" s="1"/>
  <c r="L38" i="1"/>
  <c r="M38" i="1" s="1"/>
  <c r="L39" i="1"/>
  <c r="L40" i="1"/>
  <c r="M40" i="1" s="1"/>
  <c r="L41" i="1"/>
  <c r="M41" i="1" s="1"/>
  <c r="L42" i="1"/>
  <c r="L43" i="1"/>
  <c r="L44" i="1"/>
  <c r="M44" i="1" s="1"/>
  <c r="L45" i="1"/>
  <c r="M45" i="1" s="1"/>
  <c r="L46" i="1"/>
  <c r="M46" i="1" s="1"/>
  <c r="L47" i="1"/>
  <c r="L48" i="1"/>
  <c r="M48" i="1" s="1"/>
  <c r="L49" i="1"/>
  <c r="M49" i="1" s="1"/>
  <c r="L50" i="1"/>
  <c r="L51" i="1"/>
  <c r="M51" i="1" s="1"/>
  <c r="L52" i="1"/>
  <c r="M52" i="1" s="1"/>
  <c r="L53" i="1"/>
  <c r="M53" i="1" s="1"/>
  <c r="L54" i="1"/>
  <c r="M54" i="1" s="1"/>
  <c r="L55" i="1"/>
  <c r="L56" i="1"/>
  <c r="M56" i="1" s="1"/>
  <c r="L57" i="1"/>
  <c r="M57" i="1" s="1"/>
  <c r="L58" i="1"/>
  <c r="L59" i="1"/>
  <c r="L60" i="1"/>
  <c r="M60" i="1" s="1"/>
  <c r="L61" i="1"/>
  <c r="M61" i="1" s="1"/>
  <c r="L62" i="1"/>
  <c r="M62" i="1" s="1"/>
  <c r="L63" i="1"/>
  <c r="L64" i="1"/>
  <c r="M64" i="1" s="1"/>
  <c r="L65" i="1"/>
  <c r="M65" i="1" s="1"/>
  <c r="L66" i="1"/>
  <c r="L67" i="1"/>
  <c r="L68" i="1"/>
  <c r="M68" i="1" s="1"/>
  <c r="L69" i="1"/>
  <c r="L70" i="1"/>
  <c r="L71" i="1"/>
  <c r="M71" i="1" s="1"/>
  <c r="L72" i="1"/>
  <c r="M72" i="1" s="1"/>
  <c r="L73" i="1"/>
  <c r="M73" i="1" s="1"/>
  <c r="L74" i="1"/>
  <c r="L75" i="1"/>
  <c r="L76" i="1"/>
  <c r="M76" i="1" s="1"/>
  <c r="L77" i="1"/>
  <c r="L78" i="1"/>
  <c r="M78" i="1" s="1"/>
  <c r="L79" i="1"/>
  <c r="L80" i="1"/>
  <c r="L81" i="1"/>
  <c r="M81" i="1" s="1"/>
  <c r="L82" i="1"/>
  <c r="L83" i="1"/>
  <c r="L84" i="1"/>
  <c r="M84" i="1" s="1"/>
  <c r="L85" i="1"/>
  <c r="L86" i="1"/>
  <c r="L87" i="1"/>
  <c r="M87" i="1" s="1"/>
  <c r="L88" i="1"/>
  <c r="M88" i="1" s="1"/>
  <c r="L89" i="1"/>
  <c r="M89" i="1" s="1"/>
  <c r="L90" i="1"/>
  <c r="L91" i="1"/>
  <c r="L92" i="1"/>
  <c r="M92" i="1" s="1"/>
  <c r="L93" i="1"/>
  <c r="L94" i="1"/>
  <c r="M94" i="1" s="1"/>
  <c r="L95" i="1"/>
  <c r="L96" i="1"/>
  <c r="L97" i="1"/>
  <c r="M97" i="1" s="1"/>
  <c r="L98" i="1"/>
  <c r="L99" i="1"/>
  <c r="L100" i="1"/>
  <c r="M100" i="1" s="1"/>
  <c r="L101" i="1"/>
  <c r="L103" i="1"/>
  <c r="L104" i="1"/>
  <c r="M104" i="1" s="1"/>
  <c r="L105" i="1"/>
  <c r="M105" i="1" s="1"/>
  <c r="L106" i="1"/>
  <c r="L107" i="1"/>
  <c r="M107" i="1" s="1"/>
  <c r="L108" i="1"/>
  <c r="M108" i="1" s="1"/>
  <c r="L109" i="1"/>
  <c r="L110" i="1"/>
  <c r="M110" i="1" s="1"/>
  <c r="L111" i="1"/>
  <c r="L112" i="1"/>
  <c r="M112" i="1" s="1"/>
  <c r="L113" i="1"/>
  <c r="M113" i="1" s="1"/>
  <c r="L114" i="1"/>
  <c r="L115" i="1"/>
  <c r="L116" i="1"/>
  <c r="M116" i="1" s="1"/>
  <c r="L117" i="1"/>
  <c r="L118" i="1"/>
  <c r="M118" i="1" s="1"/>
  <c r="L119" i="1"/>
  <c r="L120" i="1"/>
  <c r="M120" i="1" s="1"/>
  <c r="L121" i="1"/>
  <c r="M121" i="1" s="1"/>
  <c r="L122" i="1"/>
  <c r="L123" i="1"/>
  <c r="M123" i="1" s="1"/>
  <c r="L124" i="1"/>
  <c r="M124" i="1" s="1"/>
  <c r="L125" i="1"/>
  <c r="L126" i="1"/>
  <c r="M126" i="1" s="1"/>
  <c r="L127" i="1"/>
  <c r="L128" i="1"/>
  <c r="L129" i="1"/>
  <c r="M129" i="1" s="1"/>
  <c r="L130" i="1"/>
  <c r="L131" i="1"/>
  <c r="L132" i="1"/>
  <c r="M132" i="1" s="1"/>
  <c r="L133" i="1"/>
  <c r="M133" i="1" s="1"/>
  <c r="L134" i="1"/>
  <c r="M134" i="1" s="1"/>
  <c r="L135" i="1"/>
  <c r="L136" i="1"/>
  <c r="M136" i="1" s="1"/>
  <c r="L137" i="1"/>
  <c r="M137" i="1" s="1"/>
  <c r="L138" i="1"/>
  <c r="L139" i="1"/>
  <c r="L140" i="1"/>
  <c r="M140" i="1" s="1"/>
  <c r="L141" i="1"/>
  <c r="M141" i="1" s="1"/>
  <c r="L142" i="1"/>
  <c r="M142" i="1" s="1"/>
  <c r="L143" i="1"/>
  <c r="M143" i="1" s="1"/>
  <c r="L144" i="1"/>
  <c r="L145" i="1"/>
  <c r="M145" i="1" s="1"/>
  <c r="L146" i="1"/>
  <c r="L147" i="1"/>
  <c r="L148" i="1"/>
  <c r="M148" i="1" s="1"/>
  <c r="L149" i="1"/>
  <c r="M149" i="1" s="1"/>
  <c r="L150" i="1"/>
  <c r="M150" i="1" s="1"/>
  <c r="L151" i="1"/>
  <c r="L152" i="1"/>
  <c r="M152" i="1" s="1"/>
  <c r="L153" i="1"/>
  <c r="M153" i="1" s="1"/>
  <c r="L154" i="1"/>
  <c r="L155" i="1"/>
  <c r="L156" i="1"/>
  <c r="M156" i="1" s="1"/>
  <c r="L157" i="1"/>
  <c r="M157" i="1" s="1"/>
  <c r="L158" i="1"/>
  <c r="L159" i="1"/>
  <c r="L160" i="1"/>
  <c r="M160" i="1" s="1"/>
  <c r="L161" i="1"/>
  <c r="M161" i="1" s="1"/>
  <c r="L162" i="1"/>
  <c r="L163" i="1"/>
  <c r="L164" i="1"/>
  <c r="M164" i="1" s="1"/>
  <c r="L165" i="1"/>
  <c r="M165" i="1" s="1"/>
  <c r="L166" i="1"/>
  <c r="M166" i="1" s="1"/>
  <c r="L167" i="1"/>
  <c r="L168" i="1"/>
  <c r="L169" i="1"/>
  <c r="M169" i="1" s="1"/>
  <c r="L170" i="1"/>
  <c r="L171" i="1"/>
  <c r="M171" i="1" s="1"/>
  <c r="L172" i="1"/>
  <c r="M172" i="1" s="1"/>
  <c r="L173" i="1"/>
  <c r="M173" i="1" s="1"/>
  <c r="L174" i="1"/>
  <c r="L175" i="1"/>
  <c r="L176" i="1"/>
  <c r="M176" i="1" s="1"/>
  <c r="L177" i="1"/>
  <c r="M177" i="1" s="1"/>
  <c r="L178" i="1"/>
  <c r="L179" i="1"/>
  <c r="M179" i="1" s="1"/>
  <c r="L180" i="1"/>
  <c r="M180" i="1" s="1"/>
  <c r="L181" i="1"/>
  <c r="M181" i="1" s="1"/>
  <c r="L182" i="1"/>
  <c r="M182" i="1" s="1"/>
  <c r="L183" i="1"/>
  <c r="L184" i="1"/>
  <c r="M184" i="1" s="1"/>
  <c r="L185" i="1"/>
  <c r="M185" i="1" s="1"/>
  <c r="L186" i="1"/>
  <c r="L187" i="1"/>
  <c r="L188" i="1"/>
  <c r="M188" i="1" s="1"/>
  <c r="L189" i="1"/>
  <c r="L190" i="1"/>
  <c r="L191" i="1"/>
  <c r="L192" i="1"/>
  <c r="M192" i="1" s="1"/>
  <c r="L193" i="1"/>
  <c r="M193" i="1" s="1"/>
  <c r="L194" i="1"/>
  <c r="L195" i="1"/>
  <c r="L196" i="1"/>
  <c r="M196" i="1" s="1"/>
  <c r="L197" i="1"/>
  <c r="L198" i="1"/>
  <c r="M198" i="1" s="1"/>
  <c r="L199" i="1"/>
  <c r="M199" i="1" s="1"/>
  <c r="L200" i="1"/>
  <c r="M200" i="1" s="1"/>
  <c r="L201" i="1"/>
  <c r="M201" i="1" s="1"/>
  <c r="L202" i="1"/>
  <c r="L203" i="1"/>
  <c r="M203" i="1" s="1"/>
  <c r="L204" i="1"/>
  <c r="M204" i="1" s="1"/>
  <c r="L205" i="1"/>
  <c r="L206" i="1"/>
  <c r="M206" i="1" s="1"/>
  <c r="L207" i="1"/>
  <c r="L208" i="1"/>
  <c r="M208" i="1" s="1"/>
  <c r="L209" i="1"/>
  <c r="M209" i="1" s="1"/>
  <c r="L210" i="1"/>
  <c r="L211" i="1"/>
  <c r="L212" i="1"/>
  <c r="M212" i="1" s="1"/>
  <c r="L213" i="1"/>
  <c r="L214" i="1"/>
  <c r="M214" i="1" s="1"/>
  <c r="L215" i="1"/>
  <c r="L216" i="1"/>
  <c r="L217" i="1"/>
  <c r="M217" i="1" s="1"/>
  <c r="L218" i="1"/>
  <c r="L219" i="1"/>
  <c r="L220" i="1"/>
  <c r="M220" i="1" s="1"/>
  <c r="L221" i="1"/>
  <c r="L222" i="1"/>
  <c r="M222" i="1" s="1"/>
  <c r="L223" i="1"/>
  <c r="M223" i="1" s="1"/>
  <c r="L224" i="1"/>
  <c r="M224" i="1" s="1"/>
  <c r="L225" i="1"/>
  <c r="M225" i="1" s="1"/>
  <c r="L226" i="1"/>
  <c r="L227" i="1"/>
  <c r="L228" i="1"/>
  <c r="M228" i="1" s="1"/>
  <c r="L229" i="1"/>
  <c r="L230" i="1"/>
  <c r="M230" i="1" s="1"/>
  <c r="L231" i="1"/>
  <c r="L232" i="1"/>
  <c r="M232" i="1" s="1"/>
  <c r="L233" i="1"/>
  <c r="M233" i="1" s="1"/>
  <c r="L234" i="1"/>
  <c r="L235" i="1"/>
  <c r="M235" i="1" s="1"/>
  <c r="L236" i="1"/>
  <c r="M236" i="1" s="1"/>
  <c r="L237" i="1"/>
  <c r="L238" i="1"/>
  <c r="M238" i="1" s="1"/>
  <c r="L239" i="1"/>
  <c r="L240" i="1"/>
  <c r="M240" i="1" s="1"/>
  <c r="L241" i="1"/>
  <c r="M241" i="1" s="1"/>
  <c r="L242" i="1"/>
  <c r="L243" i="1"/>
  <c r="L244" i="1"/>
  <c r="M244" i="1" s="1"/>
  <c r="L245" i="1"/>
  <c r="L246" i="1"/>
  <c r="M246" i="1" s="1"/>
  <c r="L247" i="1"/>
  <c r="L248" i="1"/>
  <c r="M248" i="1" s="1"/>
  <c r="L249" i="1"/>
  <c r="M249" i="1" s="1"/>
  <c r="L250" i="1"/>
  <c r="L251" i="1"/>
  <c r="L252" i="1"/>
  <c r="M252" i="1" s="1"/>
  <c r="L253" i="1"/>
  <c r="L254" i="1"/>
  <c r="M254" i="1" s="1"/>
  <c r="L255" i="1"/>
  <c r="L256" i="1"/>
  <c r="M256" i="1" s="1"/>
  <c r="L257" i="1"/>
  <c r="M257" i="1" s="1"/>
  <c r="L258" i="1"/>
  <c r="M258" i="1" s="1"/>
  <c r="L259" i="1"/>
  <c r="L260" i="1"/>
  <c r="M260" i="1" s="1"/>
  <c r="L261" i="1"/>
  <c r="L262" i="1"/>
  <c r="M262" i="1" s="1"/>
  <c r="L263" i="1"/>
  <c r="L264" i="1"/>
  <c r="M264" i="1" s="1"/>
  <c r="L265" i="1"/>
  <c r="M265" i="1" s="1"/>
  <c r="L266" i="1"/>
  <c r="M266" i="1" s="1"/>
  <c r="L267" i="1"/>
  <c r="L268" i="1"/>
  <c r="M268" i="1" s="1"/>
  <c r="L269" i="1"/>
  <c r="L270" i="1"/>
  <c r="M270" i="1" s="1"/>
  <c r="L271" i="1"/>
  <c r="L272" i="1"/>
  <c r="M272" i="1" s="1"/>
  <c r="L273" i="1"/>
  <c r="M273" i="1" s="1"/>
  <c r="L274" i="1"/>
  <c r="M274" i="1" s="1"/>
  <c r="L275" i="1"/>
  <c r="L276" i="1"/>
  <c r="M276" i="1" s="1"/>
  <c r="L277" i="1"/>
  <c r="L278" i="1"/>
  <c r="M278" i="1" s="1"/>
  <c r="L279" i="1"/>
  <c r="L280" i="1"/>
  <c r="M280" i="1" s="1"/>
  <c r="L281" i="1"/>
  <c r="M281" i="1" s="1"/>
  <c r="L282" i="1"/>
  <c r="M282" i="1" s="1"/>
  <c r="L283" i="1"/>
  <c r="M283" i="1" s="1"/>
  <c r="L284" i="1"/>
  <c r="M284" i="1" s="1"/>
  <c r="L285" i="1"/>
  <c r="L286" i="1"/>
  <c r="L287" i="1"/>
  <c r="L288" i="1"/>
  <c r="M288" i="1" s="1"/>
  <c r="L289" i="1"/>
  <c r="M289" i="1" s="1"/>
  <c r="L290" i="1"/>
  <c r="M290" i="1" s="1"/>
  <c r="L291" i="1"/>
  <c r="M291" i="1" s="1"/>
  <c r="L292" i="1"/>
  <c r="M292" i="1" s="1"/>
  <c r="L293" i="1"/>
  <c r="L294" i="1"/>
  <c r="M294" i="1" s="1"/>
  <c r="L295" i="1"/>
  <c r="L296" i="1"/>
  <c r="M296" i="1" s="1"/>
  <c r="L297" i="1"/>
  <c r="M297" i="1" s="1"/>
  <c r="L298" i="1"/>
  <c r="L299" i="1"/>
  <c r="L300" i="1"/>
  <c r="M300" i="1" s="1"/>
  <c r="L301" i="1"/>
  <c r="L302" i="1"/>
  <c r="M302" i="1" s="1"/>
  <c r="L303" i="1"/>
  <c r="L304" i="1"/>
  <c r="L305" i="1"/>
  <c r="M305" i="1" s="1"/>
  <c r="L306" i="1"/>
  <c r="L307" i="1"/>
  <c r="L308" i="1"/>
  <c r="M308" i="1" s="1"/>
  <c r="L309" i="1"/>
  <c r="L310" i="1"/>
  <c r="M310" i="1" s="1"/>
  <c r="L311" i="1"/>
  <c r="L312" i="1"/>
  <c r="M312" i="1" s="1"/>
  <c r="L313" i="1"/>
  <c r="L314" i="1"/>
  <c r="L315" i="1"/>
  <c r="L316" i="1"/>
  <c r="M316" i="1" s="1"/>
  <c r="L317" i="1"/>
  <c r="L318" i="1"/>
  <c r="L319" i="1"/>
  <c r="M319" i="1" s="1"/>
  <c r="L320" i="1"/>
  <c r="L321" i="1"/>
  <c r="M321" i="1" s="1"/>
  <c r="L322" i="1"/>
  <c r="L323" i="1"/>
  <c r="L324" i="1"/>
  <c r="M324" i="1" s="1"/>
  <c r="L325" i="1"/>
  <c r="L326" i="1"/>
  <c r="M326" i="1" s="1"/>
  <c r="L327" i="1"/>
  <c r="L328" i="1"/>
  <c r="M328" i="1" s="1"/>
  <c r="L329" i="1"/>
  <c r="M329" i="1" s="1"/>
  <c r="L330" i="1"/>
  <c r="L331" i="1"/>
  <c r="L332" i="1"/>
  <c r="M332" i="1" s="1"/>
  <c r="L333" i="1"/>
  <c r="L334" i="1"/>
  <c r="L335" i="1"/>
  <c r="L336" i="1"/>
  <c r="M336" i="1" s="1"/>
  <c r="L337" i="1"/>
  <c r="M337" i="1" s="1"/>
  <c r="L338" i="1"/>
  <c r="L339" i="1"/>
  <c r="L340" i="1"/>
  <c r="M340" i="1" s="1"/>
  <c r="L341" i="1"/>
  <c r="L342" i="1"/>
  <c r="M342" i="1" s="1"/>
  <c r="L343" i="1"/>
  <c r="L344" i="1"/>
  <c r="M344" i="1" s="1"/>
  <c r="L345" i="1"/>
  <c r="M345" i="1" s="1"/>
  <c r="L346" i="1"/>
  <c r="L347" i="1"/>
  <c r="M347" i="1" s="1"/>
  <c r="L348" i="1"/>
  <c r="M348" i="1" s="1"/>
  <c r="L349" i="1"/>
  <c r="L350" i="1"/>
  <c r="L351" i="1"/>
  <c r="L352" i="1"/>
  <c r="M352" i="1" s="1"/>
  <c r="L353" i="1"/>
  <c r="L354" i="1"/>
  <c r="L355" i="1"/>
  <c r="M355" i="1" s="1"/>
  <c r="L356" i="1"/>
  <c r="M356" i="1" s="1"/>
  <c r="L357" i="1"/>
  <c r="L358" i="1"/>
  <c r="L359" i="1"/>
  <c r="L360" i="1"/>
  <c r="M360" i="1" s="1"/>
  <c r="L361" i="1"/>
  <c r="M361" i="1" s="1"/>
  <c r="L362" i="1"/>
  <c r="L363" i="1"/>
  <c r="L364" i="1"/>
  <c r="M364" i="1" s="1"/>
  <c r="L365" i="1"/>
  <c r="L366" i="1"/>
  <c r="M366" i="1" s="1"/>
  <c r="L367" i="1"/>
  <c r="M367" i="1" s="1"/>
  <c r="L368" i="1"/>
  <c r="M368" i="1" s="1"/>
  <c r="L369" i="1"/>
  <c r="M369" i="1" s="1"/>
  <c r="L370" i="1"/>
  <c r="M370" i="1" s="1"/>
  <c r="L371" i="1"/>
  <c r="L372" i="1"/>
  <c r="M372" i="1" s="1"/>
  <c r="L373" i="1"/>
  <c r="L374" i="1"/>
  <c r="M374" i="1" s="1"/>
  <c r="L375" i="1"/>
  <c r="M375" i="1" s="1"/>
  <c r="L376" i="1"/>
  <c r="M376" i="1" s="1"/>
  <c r="L377" i="1"/>
  <c r="M377" i="1" s="1"/>
  <c r="L378" i="1"/>
  <c r="L379" i="1"/>
  <c r="L380" i="1"/>
  <c r="M380" i="1" s="1"/>
  <c r="L381" i="1"/>
  <c r="L382" i="1"/>
  <c r="M382" i="1" s="1"/>
  <c r="L383" i="1"/>
  <c r="L384" i="1"/>
  <c r="M384" i="1" s="1"/>
  <c r="L385" i="1"/>
  <c r="M385" i="1" s="1"/>
  <c r="L386" i="1"/>
  <c r="M386" i="1" s="1"/>
  <c r="L387" i="1"/>
  <c r="M387" i="1" s="1"/>
  <c r="L388" i="1"/>
  <c r="M388" i="1" s="1"/>
  <c r="L389" i="1"/>
  <c r="L390" i="1"/>
  <c r="L391" i="1"/>
  <c r="L392" i="1"/>
  <c r="M392" i="1" s="1"/>
  <c r="L393" i="1"/>
  <c r="M393" i="1" s="1"/>
  <c r="L394" i="1"/>
  <c r="L395" i="1"/>
  <c r="L396" i="1"/>
  <c r="M396" i="1" s="1"/>
  <c r="L397" i="1"/>
  <c r="L398" i="1"/>
  <c r="L399" i="1"/>
  <c r="L400" i="1"/>
  <c r="M400" i="1" s="1"/>
  <c r="L401" i="1"/>
  <c r="M401" i="1" s="1"/>
  <c r="L402" i="1"/>
  <c r="L403" i="1"/>
  <c r="M403" i="1" s="1"/>
  <c r="L404" i="1"/>
  <c r="M404" i="1" s="1"/>
  <c r="L405" i="1"/>
  <c r="L406" i="1"/>
  <c r="M406" i="1" s="1"/>
  <c r="L407" i="1"/>
  <c r="M407" i="1" s="1"/>
  <c r="L408" i="1"/>
  <c r="M408" i="1" s="1"/>
  <c r="L409" i="1"/>
  <c r="M409" i="1" s="1"/>
  <c r="L410" i="1"/>
  <c r="L411" i="1"/>
  <c r="L412" i="1"/>
  <c r="M412" i="1" s="1"/>
  <c r="L413" i="1"/>
  <c r="L414" i="1"/>
  <c r="L415" i="1"/>
  <c r="L416" i="1"/>
  <c r="M416" i="1" s="1"/>
  <c r="L417" i="1"/>
  <c r="M417" i="1" s="1"/>
  <c r="L418" i="1"/>
  <c r="L419" i="1"/>
  <c r="L420" i="1"/>
  <c r="M420" i="1" s="1"/>
  <c r="L421" i="1"/>
  <c r="L422" i="1"/>
  <c r="M422" i="1" s="1"/>
  <c r="L423" i="1"/>
  <c r="L424" i="1"/>
  <c r="M424" i="1" s="1"/>
  <c r="L425" i="1"/>
  <c r="M425" i="1" s="1"/>
  <c r="L426" i="1"/>
  <c r="M426" i="1" s="1"/>
  <c r="L427" i="1"/>
  <c r="L428" i="1"/>
  <c r="M428" i="1" s="1"/>
  <c r="L429" i="1"/>
  <c r="L430" i="1"/>
  <c r="L431" i="1"/>
  <c r="L432" i="1"/>
  <c r="M432" i="1" s="1"/>
  <c r="L433" i="1"/>
  <c r="M433" i="1" s="1"/>
  <c r="L434" i="1"/>
  <c r="L435" i="1"/>
  <c r="L436" i="1"/>
  <c r="M436" i="1" s="1"/>
  <c r="L437" i="1"/>
  <c r="L438" i="1"/>
  <c r="L439" i="1"/>
  <c r="L440" i="1"/>
  <c r="M440" i="1" s="1"/>
  <c r="L441" i="1"/>
  <c r="M441" i="1" s="1"/>
  <c r="L442" i="1"/>
  <c r="L443" i="1"/>
  <c r="M443" i="1" s="1"/>
  <c r="L444" i="1"/>
  <c r="M444" i="1" s="1"/>
  <c r="L445" i="1"/>
  <c r="L446" i="1"/>
  <c r="L447" i="1"/>
  <c r="L448" i="1"/>
  <c r="M448" i="1" s="1"/>
  <c r="L449" i="1"/>
  <c r="M449" i="1" s="1"/>
  <c r="L450" i="1"/>
  <c r="L451" i="1"/>
  <c r="L452" i="1"/>
  <c r="M452" i="1" s="1"/>
  <c r="L453" i="1"/>
  <c r="L454" i="1"/>
  <c r="M454" i="1" s="1"/>
  <c r="L455" i="1"/>
  <c r="L456" i="1"/>
  <c r="M456" i="1" s="1"/>
  <c r="L457" i="1"/>
  <c r="M457" i="1" s="1"/>
  <c r="L458" i="1"/>
  <c r="M458" i="1" s="1"/>
  <c r="L459" i="1"/>
  <c r="L460" i="1"/>
  <c r="M460" i="1" s="1"/>
  <c r="L461" i="1"/>
  <c r="L462" i="1"/>
  <c r="M462" i="1" s="1"/>
  <c r="L463" i="1"/>
  <c r="M463" i="1" s="1"/>
  <c r="L464" i="1"/>
  <c r="M464" i="1" s="1"/>
  <c r="L465" i="1"/>
  <c r="M465" i="1" s="1"/>
  <c r="L466" i="1"/>
  <c r="M466" i="1" s="1"/>
  <c r="L467" i="1"/>
  <c r="L468" i="1"/>
  <c r="M468" i="1" s="1"/>
  <c r="L469" i="1"/>
  <c r="L470" i="1"/>
  <c r="M470" i="1" s="1"/>
  <c r="L471" i="1"/>
  <c r="L472" i="1"/>
  <c r="M472" i="1" s="1"/>
  <c r="L473" i="1"/>
  <c r="M473" i="1" s="1"/>
  <c r="L474" i="1"/>
  <c r="M474" i="1" s="1"/>
  <c r="L475" i="1"/>
  <c r="L476" i="1"/>
  <c r="M476" i="1" s="1"/>
  <c r="L477" i="1"/>
  <c r="L478" i="1"/>
  <c r="M478" i="1" s="1"/>
  <c r="L479" i="1"/>
  <c r="L480" i="1"/>
  <c r="L481" i="1"/>
  <c r="M481" i="1" s="1"/>
  <c r="L482" i="1"/>
  <c r="L483" i="1"/>
  <c r="L484" i="1"/>
  <c r="M484" i="1" s="1"/>
  <c r="L485" i="1"/>
  <c r="L486" i="1"/>
  <c r="M486" i="1" s="1"/>
  <c r="L487" i="1"/>
  <c r="L488" i="1"/>
  <c r="L489" i="1"/>
  <c r="M489" i="1" s="1"/>
  <c r="L490" i="1"/>
  <c r="L491" i="1"/>
  <c r="L492" i="1"/>
  <c r="M492" i="1" s="1"/>
  <c r="L493" i="1"/>
  <c r="L494" i="1"/>
  <c r="M494" i="1" s="1"/>
  <c r="L495" i="1"/>
  <c r="L496" i="1"/>
  <c r="M496" i="1" s="1"/>
  <c r="L497" i="1"/>
  <c r="M497" i="1" s="1"/>
  <c r="L498" i="1"/>
  <c r="L499" i="1"/>
  <c r="M499" i="1" s="1"/>
  <c r="L500" i="1"/>
  <c r="M500" i="1" s="1"/>
  <c r="L501" i="1"/>
  <c r="L502" i="1"/>
  <c r="M502" i="1" s="1"/>
  <c r="L503" i="1"/>
  <c r="L504" i="1"/>
  <c r="M504" i="1" s="1"/>
  <c r="L505" i="1"/>
  <c r="M505" i="1" s="1"/>
  <c r="L506" i="1"/>
  <c r="L507" i="1"/>
  <c r="L508" i="1"/>
  <c r="M508" i="1" s="1"/>
  <c r="L509" i="1"/>
  <c r="L510" i="1"/>
  <c r="M510" i="1" s="1"/>
  <c r="L511" i="1"/>
  <c r="L512" i="1"/>
  <c r="M512" i="1" s="1"/>
  <c r="L513" i="1"/>
  <c r="M513" i="1" s="1"/>
  <c r="L514" i="1"/>
  <c r="M514" i="1" s="1"/>
  <c r="L515" i="1"/>
  <c r="L516" i="1"/>
  <c r="M516" i="1" s="1"/>
  <c r="L517" i="1"/>
  <c r="L518" i="1"/>
  <c r="M518" i="1" s="1"/>
  <c r="L519" i="1"/>
  <c r="M519" i="1" s="1"/>
  <c r="L520" i="1"/>
  <c r="M520" i="1" s="1"/>
  <c r="L521" i="1"/>
  <c r="M521" i="1" s="1"/>
  <c r="L522" i="1"/>
  <c r="L523" i="1"/>
  <c r="L524" i="1"/>
  <c r="M524" i="1" s="1"/>
  <c r="L525" i="1"/>
  <c r="L526" i="1"/>
  <c r="M526" i="1" s="1"/>
  <c r="L527" i="1"/>
  <c r="L528" i="1"/>
  <c r="M528" i="1" s="1"/>
  <c r="L529" i="1"/>
  <c r="M529" i="1" s="1"/>
  <c r="L530" i="1"/>
  <c r="L531" i="1"/>
  <c r="L532" i="1"/>
  <c r="M532" i="1" s="1"/>
  <c r="L533" i="1"/>
  <c r="L534" i="1"/>
  <c r="M534" i="1" s="1"/>
  <c r="L535" i="1"/>
  <c r="L536" i="1"/>
  <c r="M536" i="1" s="1"/>
  <c r="L537" i="1"/>
  <c r="M537" i="1" s="1"/>
  <c r="L538" i="1"/>
  <c r="L539" i="1"/>
  <c r="L540" i="1"/>
  <c r="M540" i="1" s="1"/>
  <c r="L541" i="1"/>
  <c r="L542" i="1"/>
  <c r="M542" i="1" s="1"/>
  <c r="L543" i="1"/>
  <c r="L544" i="1"/>
  <c r="M544" i="1" s="1"/>
  <c r="L545" i="1"/>
  <c r="L546" i="1"/>
  <c r="L547" i="1"/>
  <c r="L548" i="1"/>
  <c r="M548" i="1" s="1"/>
  <c r="L549" i="1"/>
  <c r="L550" i="1"/>
  <c r="L551" i="1"/>
  <c r="L552" i="1"/>
  <c r="M552" i="1" s="1"/>
  <c r="L553" i="1"/>
  <c r="M553" i="1" s="1"/>
  <c r="L554" i="1"/>
  <c r="L555" i="1"/>
  <c r="M555" i="1" s="1"/>
  <c r="L556" i="1"/>
  <c r="M556" i="1" s="1"/>
  <c r="L557" i="1"/>
  <c r="L558" i="1"/>
  <c r="L559" i="1"/>
  <c r="L560" i="1"/>
  <c r="M560" i="1" s="1"/>
  <c r="L561" i="1"/>
  <c r="M561" i="1" s="1"/>
  <c r="L562" i="1"/>
  <c r="L563" i="1"/>
  <c r="L564" i="1"/>
  <c r="M564" i="1" s="1"/>
  <c r="L565" i="1"/>
  <c r="L566" i="1"/>
  <c r="L567" i="1"/>
  <c r="L568" i="1"/>
  <c r="M568" i="1" s="1"/>
  <c r="L569" i="1"/>
  <c r="M569" i="1" s="1"/>
  <c r="L570" i="1"/>
  <c r="L571" i="1"/>
  <c r="L572" i="1"/>
  <c r="M572" i="1" s="1"/>
  <c r="L573" i="1"/>
  <c r="L574" i="1"/>
  <c r="M574" i="1" s="1"/>
  <c r="L575" i="1"/>
  <c r="L576" i="1"/>
  <c r="M576" i="1" s="1"/>
  <c r="L577" i="1"/>
  <c r="M577" i="1" s="1"/>
  <c r="L578" i="1"/>
  <c r="L579" i="1"/>
  <c r="L580" i="1"/>
  <c r="M580" i="1" s="1"/>
  <c r="L581" i="1"/>
  <c r="L582" i="1"/>
  <c r="L583" i="1"/>
  <c r="L584" i="1"/>
  <c r="M584" i="1" s="1"/>
  <c r="L585" i="1"/>
  <c r="M585" i="1" s="1"/>
  <c r="L586" i="1"/>
  <c r="L587" i="1"/>
  <c r="L588" i="1"/>
  <c r="M588" i="1" s="1"/>
  <c r="L589" i="1"/>
  <c r="L590" i="1"/>
  <c r="M590" i="1" s="1"/>
  <c r="L591" i="1"/>
  <c r="L592" i="1"/>
  <c r="M592" i="1" s="1"/>
  <c r="L593" i="1"/>
  <c r="M593" i="1" s="1"/>
  <c r="L594" i="1"/>
  <c r="L595" i="1"/>
  <c r="L596" i="1"/>
  <c r="M596" i="1" s="1"/>
  <c r="L597" i="1"/>
  <c r="L598" i="1"/>
  <c r="M598" i="1" s="1"/>
  <c r="L599" i="1"/>
  <c r="L600" i="1"/>
  <c r="M600" i="1" s="1"/>
  <c r="L601" i="1"/>
  <c r="M601" i="1" s="1"/>
  <c r="L602" i="1"/>
  <c r="L603" i="1"/>
  <c r="L604" i="1"/>
  <c r="M604" i="1" s="1"/>
  <c r="L605" i="1"/>
  <c r="L606" i="1"/>
  <c r="L607" i="1"/>
  <c r="L608" i="1"/>
  <c r="M608" i="1" s="1"/>
  <c r="L609" i="1"/>
  <c r="M609" i="1" s="1"/>
  <c r="L610" i="1"/>
  <c r="M610" i="1" s="1"/>
  <c r="L611" i="1"/>
  <c r="M611" i="1" s="1"/>
  <c r="L612" i="1"/>
  <c r="M612" i="1" s="1"/>
  <c r="L613" i="1"/>
  <c r="L614" i="1"/>
  <c r="M614" i="1" s="1"/>
  <c r="L615" i="1"/>
  <c r="L616" i="1"/>
  <c r="M616" i="1" s="1"/>
  <c r="L617" i="1"/>
  <c r="M617" i="1" s="1"/>
  <c r="L618" i="1"/>
  <c r="L619" i="1"/>
  <c r="L620" i="1"/>
  <c r="M620" i="1" s="1"/>
  <c r="L621" i="1"/>
  <c r="L622" i="1"/>
  <c r="L623" i="1"/>
  <c r="L624" i="1"/>
  <c r="M624" i="1" s="1"/>
  <c r="L625" i="1"/>
  <c r="M625" i="1" s="1"/>
  <c r="L626" i="1"/>
  <c r="L627" i="1"/>
  <c r="L628" i="1"/>
  <c r="M628" i="1" s="1"/>
  <c r="L629" i="1"/>
  <c r="L630" i="1"/>
  <c r="M630" i="1" s="1"/>
  <c r="L631" i="1"/>
  <c r="L632" i="1"/>
  <c r="M632" i="1" s="1"/>
  <c r="L633" i="1"/>
  <c r="M633" i="1" s="1"/>
  <c r="L634" i="1"/>
  <c r="M634" i="1" s="1"/>
  <c r="L635" i="1"/>
  <c r="L636" i="1"/>
  <c r="M636" i="1" s="1"/>
  <c r="L637" i="1"/>
  <c r="L638" i="1"/>
  <c r="M638" i="1" s="1"/>
  <c r="L639" i="1"/>
  <c r="M639" i="1" s="1"/>
  <c r="L640" i="1"/>
  <c r="M640" i="1" s="1"/>
  <c r="L641" i="1"/>
  <c r="M641" i="1" s="1"/>
  <c r="L642" i="1"/>
  <c r="L643" i="1"/>
  <c r="L644" i="1"/>
  <c r="M644" i="1" s="1"/>
  <c r="L645" i="1"/>
  <c r="L646" i="1"/>
  <c r="M646" i="1" s="1"/>
  <c r="L647" i="1"/>
  <c r="L648" i="1"/>
  <c r="M648" i="1" s="1"/>
  <c r="L649" i="1"/>
  <c r="M649" i="1" s="1"/>
  <c r="L650" i="1"/>
  <c r="L651" i="1"/>
  <c r="L652" i="1"/>
  <c r="M652" i="1" s="1"/>
  <c r="L653" i="1"/>
  <c r="L654" i="1"/>
  <c r="L655" i="1"/>
  <c r="L656" i="1"/>
  <c r="M656" i="1" s="1"/>
  <c r="L657" i="1"/>
  <c r="M657" i="1" s="1"/>
  <c r="L658" i="1"/>
  <c r="L659" i="1"/>
  <c r="L660" i="1"/>
  <c r="M660" i="1" s="1"/>
  <c r="L661" i="1"/>
  <c r="L662" i="1"/>
  <c r="M662" i="1" s="1"/>
  <c r="L663" i="1"/>
  <c r="L664" i="1"/>
  <c r="M664" i="1" s="1"/>
  <c r="L665" i="1"/>
  <c r="M665" i="1" s="1"/>
  <c r="L666" i="1"/>
  <c r="M666" i="1" s="1"/>
  <c r="L667" i="1"/>
  <c r="M667" i="1" s="1"/>
  <c r="L668" i="1"/>
  <c r="M668" i="1" s="1"/>
  <c r="L669" i="1"/>
  <c r="L670" i="1"/>
  <c r="L671" i="1"/>
  <c r="L672" i="1"/>
  <c r="L673" i="1"/>
  <c r="M673" i="1" s="1"/>
  <c r="L674" i="1"/>
  <c r="M674" i="1" s="1"/>
  <c r="L675" i="1"/>
  <c r="L676" i="1"/>
  <c r="M676" i="1" s="1"/>
  <c r="L677" i="1"/>
  <c r="L678" i="1"/>
  <c r="M678" i="1" s="1"/>
  <c r="L679" i="1"/>
  <c r="L680" i="1"/>
  <c r="M680" i="1" s="1"/>
  <c r="L681" i="1"/>
  <c r="M681" i="1" s="1"/>
  <c r="L682" i="1"/>
  <c r="L683" i="1"/>
  <c r="L684" i="1"/>
  <c r="M684" i="1" s="1"/>
  <c r="L685" i="1"/>
  <c r="L686" i="1"/>
  <c r="M686" i="1" s="1"/>
  <c r="L687" i="1"/>
  <c r="L688" i="1"/>
  <c r="M688" i="1" s="1"/>
  <c r="L689" i="1"/>
  <c r="M689" i="1" s="1"/>
  <c r="L690" i="1"/>
  <c r="M690" i="1" s="1"/>
  <c r="L691" i="1"/>
  <c r="L692" i="1"/>
  <c r="M692" i="1" s="1"/>
  <c r="L693" i="1"/>
  <c r="L694" i="1"/>
  <c r="M694" i="1" s="1"/>
  <c r="L695" i="1"/>
  <c r="L696" i="1"/>
  <c r="M696" i="1" s="1"/>
  <c r="L697" i="1"/>
  <c r="M697" i="1" s="1"/>
  <c r="L698" i="1"/>
  <c r="L699" i="1"/>
  <c r="L700" i="1"/>
  <c r="M700" i="1" s="1"/>
  <c r="L701" i="1"/>
  <c r="L702" i="1"/>
  <c r="M702" i="1" s="1"/>
  <c r="L703" i="1"/>
  <c r="L704" i="1"/>
  <c r="M704" i="1" s="1"/>
  <c r="L705" i="1"/>
  <c r="M705" i="1" s="1"/>
  <c r="L706" i="1"/>
  <c r="M706" i="1" s="1"/>
  <c r="L707" i="1"/>
  <c r="M707" i="1" s="1"/>
  <c r="L708" i="1"/>
  <c r="M708" i="1" s="1"/>
  <c r="L709" i="1"/>
  <c r="L710" i="1"/>
  <c r="M710" i="1" s="1"/>
  <c r="L711" i="1"/>
  <c r="L712" i="1"/>
  <c r="M712" i="1" s="1"/>
  <c r="L713" i="1"/>
  <c r="M713" i="1" s="1"/>
  <c r="L714" i="1"/>
  <c r="L715" i="1"/>
  <c r="L716" i="1"/>
  <c r="M716" i="1" s="1"/>
  <c r="L717" i="1"/>
  <c r="L718" i="1"/>
  <c r="M718" i="1" s="1"/>
  <c r="L719" i="1"/>
  <c r="L720" i="1"/>
  <c r="M720" i="1" s="1"/>
  <c r="L721" i="1"/>
  <c r="M721" i="1" s="1"/>
  <c r="L722" i="1"/>
  <c r="M722" i="1" s="1"/>
  <c r="L723" i="1"/>
  <c r="L724" i="1"/>
  <c r="M724" i="1" s="1"/>
  <c r="L725" i="1"/>
  <c r="L726" i="1"/>
  <c r="L727" i="1"/>
  <c r="L728" i="1"/>
  <c r="M728" i="1" s="1"/>
  <c r="L729" i="1"/>
  <c r="M729" i="1" s="1"/>
  <c r="L730" i="1"/>
  <c r="L731" i="1"/>
  <c r="L732" i="1"/>
  <c r="M732" i="1" s="1"/>
  <c r="L733" i="1"/>
  <c r="L734" i="1"/>
  <c r="M734" i="1" s="1"/>
  <c r="L735" i="1"/>
  <c r="L736" i="1"/>
  <c r="L737" i="1"/>
  <c r="M737" i="1" s="1"/>
  <c r="L738" i="1"/>
  <c r="L739" i="1"/>
  <c r="M739" i="1" s="1"/>
  <c r="L740" i="1"/>
  <c r="M740" i="1" s="1"/>
  <c r="L741" i="1"/>
  <c r="L742" i="1"/>
  <c r="M742" i="1" s="1"/>
  <c r="L743" i="1"/>
  <c r="L744" i="1"/>
  <c r="M744" i="1" s="1"/>
  <c r="L745" i="1"/>
  <c r="M745" i="1" s="1"/>
  <c r="L746" i="1"/>
  <c r="L747" i="1"/>
  <c r="L748" i="1"/>
  <c r="M748" i="1" s="1"/>
  <c r="L749" i="1"/>
  <c r="L750" i="1"/>
  <c r="M750" i="1" s="1"/>
  <c r="L751" i="1"/>
  <c r="L752" i="1"/>
  <c r="L753" i="1"/>
  <c r="M753" i="1" s="1"/>
  <c r="L754" i="1"/>
  <c r="M754" i="1" s="1"/>
  <c r="L755" i="1"/>
  <c r="L756" i="1"/>
  <c r="M756" i="1" s="1"/>
  <c r="L757" i="1"/>
  <c r="L758" i="1"/>
  <c r="M758" i="1" s="1"/>
  <c r="L759" i="1"/>
  <c r="L760" i="1"/>
  <c r="M760" i="1" s="1"/>
  <c r="L761" i="1"/>
  <c r="M761" i="1" s="1"/>
  <c r="L762" i="1"/>
  <c r="L763" i="1"/>
  <c r="L764" i="1"/>
  <c r="M764" i="1" s="1"/>
  <c r="L765" i="1"/>
  <c r="L766" i="1"/>
  <c r="M766" i="1" s="1"/>
  <c r="L767" i="1"/>
  <c r="L768" i="1"/>
  <c r="L769" i="1"/>
  <c r="M769" i="1" s="1"/>
  <c r="L770" i="1"/>
  <c r="M770" i="1" s="1"/>
  <c r="L771" i="1"/>
  <c r="M771" i="1" s="1"/>
  <c r="L772" i="1"/>
  <c r="M772" i="1" s="1"/>
  <c r="L773" i="1"/>
  <c r="L774" i="1"/>
  <c r="L775" i="1"/>
  <c r="L776" i="1"/>
  <c r="M776" i="1" s="1"/>
  <c r="L777" i="1"/>
  <c r="M777" i="1" s="1"/>
  <c r="L778" i="1"/>
  <c r="L779" i="1"/>
  <c r="L780" i="1"/>
  <c r="M780" i="1" s="1"/>
  <c r="L781" i="1"/>
  <c r="L782" i="1"/>
  <c r="M782" i="1" s="1"/>
  <c r="L783" i="1"/>
  <c r="L784" i="1"/>
  <c r="M784" i="1" s="1"/>
  <c r="L785" i="1"/>
  <c r="M785" i="1" s="1"/>
  <c r="L786" i="1"/>
  <c r="M786" i="1" s="1"/>
  <c r="L787" i="1"/>
  <c r="L788" i="1"/>
  <c r="M788" i="1" s="1"/>
  <c r="L789" i="1"/>
  <c r="L790" i="1"/>
  <c r="M790" i="1" s="1"/>
  <c r="L791" i="1"/>
  <c r="L792" i="1"/>
  <c r="M792" i="1" s="1"/>
  <c r="L793" i="1"/>
  <c r="M793" i="1" s="1"/>
  <c r="L794" i="1"/>
  <c r="M794" i="1" s="1"/>
  <c r="L795" i="1"/>
  <c r="L796" i="1"/>
  <c r="M796" i="1" s="1"/>
  <c r="L797" i="1"/>
  <c r="L798" i="1"/>
  <c r="L799" i="1"/>
  <c r="L800" i="1"/>
  <c r="L801" i="1"/>
  <c r="M801" i="1" s="1"/>
  <c r="L802" i="1"/>
  <c r="L803" i="1"/>
  <c r="M803" i="1" s="1"/>
  <c r="L804" i="1"/>
  <c r="M804" i="1" s="1"/>
  <c r="L805" i="1"/>
  <c r="L806" i="1"/>
  <c r="M806" i="1" s="1"/>
  <c r="L807" i="1"/>
  <c r="L808" i="1"/>
  <c r="M808" i="1" s="1"/>
  <c r="L809" i="1"/>
  <c r="M809" i="1" s="1"/>
  <c r="L810" i="1"/>
  <c r="L811" i="1"/>
  <c r="L812" i="1"/>
  <c r="M812" i="1" s="1"/>
  <c r="L813" i="1"/>
  <c r="M813" i="1" s="1"/>
  <c r="L814" i="1"/>
  <c r="M814" i="1" s="1"/>
  <c r="L815" i="1"/>
  <c r="L816" i="1"/>
  <c r="L817" i="1"/>
  <c r="M817" i="1" s="1"/>
  <c r="L818" i="1"/>
  <c r="M818" i="1" s="1"/>
  <c r="L819" i="1"/>
  <c r="L820" i="1"/>
  <c r="M820" i="1" s="1"/>
  <c r="L821" i="1"/>
  <c r="L822" i="1"/>
  <c r="M822" i="1" s="1"/>
  <c r="L823" i="1"/>
  <c r="M823" i="1" s="1"/>
  <c r="L824" i="1"/>
  <c r="M824" i="1" s="1"/>
  <c r="L825" i="1"/>
  <c r="M825" i="1" s="1"/>
  <c r="L826" i="1"/>
  <c r="L827" i="1"/>
  <c r="L828" i="1"/>
  <c r="M828" i="1" s="1"/>
  <c r="L829" i="1"/>
  <c r="L830" i="1"/>
  <c r="L831" i="1"/>
  <c r="L832" i="1"/>
  <c r="M832" i="1" s="1"/>
  <c r="L833" i="1"/>
  <c r="M833" i="1" s="1"/>
  <c r="L834" i="1"/>
  <c r="M834" i="1" s="1"/>
  <c r="L835" i="1"/>
  <c r="L836" i="1"/>
  <c r="M836" i="1" s="1"/>
  <c r="L837" i="1"/>
  <c r="L838" i="1"/>
  <c r="L839" i="1"/>
  <c r="L840" i="1"/>
  <c r="M840" i="1" s="1"/>
  <c r="L841" i="1"/>
  <c r="M841" i="1" s="1"/>
  <c r="L842" i="1"/>
  <c r="L843" i="1"/>
  <c r="L844" i="1"/>
  <c r="M844" i="1" s="1"/>
  <c r="L845" i="1"/>
  <c r="L846" i="1"/>
  <c r="M846" i="1" s="1"/>
  <c r="L847" i="1"/>
  <c r="L848" i="1"/>
  <c r="M848" i="1" s="1"/>
  <c r="L849" i="1"/>
  <c r="M849" i="1" s="1"/>
  <c r="L850" i="1"/>
  <c r="M850" i="1" s="1"/>
  <c r="L851" i="1"/>
  <c r="L852" i="1"/>
  <c r="M852" i="1" s="1"/>
  <c r="L853" i="1"/>
  <c r="L854" i="1"/>
  <c r="M854" i="1" s="1"/>
  <c r="L855" i="1"/>
  <c r="M855" i="1" s="1"/>
  <c r="L856" i="1"/>
  <c r="M856" i="1" s="1"/>
  <c r="L857" i="1"/>
  <c r="M857" i="1" s="1"/>
  <c r="L858" i="1"/>
  <c r="M858" i="1" s="1"/>
  <c r="L859" i="1"/>
  <c r="L860" i="1"/>
  <c r="M860" i="1" s="1"/>
  <c r="L861" i="1"/>
  <c r="L862" i="1"/>
  <c r="M862" i="1" s="1"/>
  <c r="L863" i="1"/>
  <c r="L864" i="1"/>
  <c r="M864" i="1" s="1"/>
  <c r="L865" i="1"/>
  <c r="M865" i="1" s="1"/>
  <c r="L866" i="1"/>
  <c r="M866" i="1" s="1"/>
  <c r="L867" i="1"/>
  <c r="L868" i="1"/>
  <c r="M868" i="1" s="1"/>
  <c r="L869" i="1"/>
  <c r="L5" i="1"/>
  <c r="M5" i="1" s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648" i="1"/>
  <c r="O649" i="1"/>
  <c r="O650" i="1"/>
  <c r="O651" i="1"/>
  <c r="O652" i="1"/>
  <c r="O653" i="1"/>
  <c r="O654" i="1"/>
  <c r="O655" i="1"/>
  <c r="O656" i="1"/>
  <c r="O657" i="1"/>
  <c r="O658" i="1"/>
  <c r="O659" i="1"/>
  <c r="O660" i="1"/>
  <c r="O661" i="1"/>
  <c r="O662" i="1"/>
  <c r="O663" i="1"/>
  <c r="O664" i="1"/>
  <c r="O665" i="1"/>
  <c r="O666" i="1"/>
  <c r="O667" i="1"/>
  <c r="O668" i="1"/>
  <c r="O669" i="1"/>
  <c r="O670" i="1"/>
  <c r="O671" i="1"/>
  <c r="O672" i="1"/>
  <c r="O673" i="1"/>
  <c r="O674" i="1"/>
  <c r="O675" i="1"/>
  <c r="O676" i="1"/>
  <c r="O677" i="1"/>
  <c r="O678" i="1"/>
  <c r="O679" i="1"/>
  <c r="O680" i="1"/>
  <c r="O681" i="1"/>
  <c r="O682" i="1"/>
  <c r="O683" i="1"/>
  <c r="O684" i="1"/>
  <c r="O685" i="1"/>
  <c r="O686" i="1"/>
  <c r="O687" i="1"/>
  <c r="O688" i="1"/>
  <c r="O689" i="1"/>
  <c r="O690" i="1"/>
  <c r="O691" i="1"/>
  <c r="O692" i="1"/>
  <c r="O693" i="1"/>
  <c r="O694" i="1"/>
  <c r="O695" i="1"/>
  <c r="O696" i="1"/>
  <c r="O697" i="1"/>
  <c r="O698" i="1"/>
  <c r="O699" i="1"/>
  <c r="O700" i="1"/>
  <c r="O701" i="1"/>
  <c r="O702" i="1"/>
  <c r="O703" i="1"/>
  <c r="O704" i="1"/>
  <c r="O705" i="1"/>
  <c r="O706" i="1"/>
  <c r="O707" i="1"/>
  <c r="O708" i="1"/>
  <c r="O709" i="1"/>
  <c r="O710" i="1"/>
  <c r="O711" i="1"/>
  <c r="O712" i="1"/>
  <c r="O713" i="1"/>
  <c r="O714" i="1"/>
  <c r="O715" i="1"/>
  <c r="O716" i="1"/>
  <c r="O717" i="1"/>
  <c r="O718" i="1"/>
  <c r="O719" i="1"/>
  <c r="O720" i="1"/>
  <c r="O721" i="1"/>
  <c r="O722" i="1"/>
  <c r="O723" i="1"/>
  <c r="O724" i="1"/>
  <c r="O725" i="1"/>
  <c r="O726" i="1"/>
  <c r="O727" i="1"/>
  <c r="O728" i="1"/>
  <c r="O729" i="1"/>
  <c r="O730" i="1"/>
  <c r="O731" i="1"/>
  <c r="O732" i="1"/>
  <c r="O733" i="1"/>
  <c r="O734" i="1"/>
  <c r="O735" i="1"/>
  <c r="O736" i="1"/>
  <c r="O737" i="1"/>
  <c r="O738" i="1"/>
  <c r="O739" i="1"/>
  <c r="O740" i="1"/>
  <c r="O741" i="1"/>
  <c r="O742" i="1"/>
  <c r="O743" i="1"/>
  <c r="O744" i="1"/>
  <c r="O745" i="1"/>
  <c r="O746" i="1"/>
  <c r="O747" i="1"/>
  <c r="O748" i="1"/>
  <c r="O749" i="1"/>
  <c r="O750" i="1"/>
  <c r="O751" i="1"/>
  <c r="O752" i="1"/>
  <c r="O753" i="1"/>
  <c r="O754" i="1"/>
  <c r="O755" i="1"/>
  <c r="O756" i="1"/>
  <c r="O757" i="1"/>
  <c r="O758" i="1"/>
  <c r="O759" i="1"/>
  <c r="O760" i="1"/>
  <c r="O761" i="1"/>
  <c r="O762" i="1"/>
  <c r="O763" i="1"/>
  <c r="O764" i="1"/>
  <c r="O765" i="1"/>
  <c r="O766" i="1"/>
  <c r="O767" i="1"/>
  <c r="O768" i="1"/>
  <c r="O769" i="1"/>
  <c r="O770" i="1"/>
  <c r="O771" i="1"/>
  <c r="O772" i="1"/>
  <c r="O773" i="1"/>
  <c r="O774" i="1"/>
  <c r="O775" i="1"/>
  <c r="O776" i="1"/>
  <c r="O777" i="1"/>
  <c r="O778" i="1"/>
  <c r="O779" i="1"/>
  <c r="O780" i="1"/>
  <c r="O781" i="1"/>
  <c r="O782" i="1"/>
  <c r="O783" i="1"/>
  <c r="O784" i="1"/>
  <c r="O785" i="1"/>
  <c r="O786" i="1"/>
  <c r="O787" i="1"/>
  <c r="O788" i="1"/>
  <c r="O789" i="1"/>
  <c r="O790" i="1"/>
  <c r="O791" i="1"/>
  <c r="O792" i="1"/>
  <c r="O793" i="1"/>
  <c r="O794" i="1"/>
  <c r="O795" i="1"/>
  <c r="O796" i="1"/>
  <c r="O797" i="1"/>
  <c r="O798" i="1"/>
  <c r="O799" i="1"/>
  <c r="O800" i="1"/>
  <c r="O801" i="1"/>
  <c r="O802" i="1"/>
  <c r="O803" i="1"/>
  <c r="O804" i="1"/>
  <c r="O805" i="1"/>
  <c r="O806" i="1"/>
  <c r="O807" i="1"/>
  <c r="O808" i="1"/>
  <c r="O809" i="1"/>
  <c r="O810" i="1"/>
  <c r="O811" i="1"/>
  <c r="O812" i="1"/>
  <c r="O813" i="1"/>
  <c r="O814" i="1"/>
  <c r="O815" i="1"/>
  <c r="O816" i="1"/>
  <c r="O817" i="1"/>
  <c r="O818" i="1"/>
  <c r="O819" i="1"/>
  <c r="O820" i="1"/>
  <c r="O821" i="1"/>
  <c r="O822" i="1"/>
  <c r="O823" i="1"/>
  <c r="O824" i="1"/>
  <c r="O825" i="1"/>
  <c r="O826" i="1"/>
  <c r="O827" i="1"/>
  <c r="O828" i="1"/>
  <c r="O829" i="1"/>
  <c r="O830" i="1"/>
  <c r="O831" i="1"/>
  <c r="O832" i="1"/>
  <c r="O833" i="1"/>
  <c r="O834" i="1"/>
  <c r="O835" i="1"/>
  <c r="O836" i="1"/>
  <c r="O837" i="1"/>
  <c r="O838" i="1"/>
  <c r="O839" i="1"/>
  <c r="O840" i="1"/>
  <c r="O841" i="1"/>
  <c r="O842" i="1"/>
  <c r="O843" i="1"/>
  <c r="O844" i="1"/>
  <c r="O845" i="1"/>
  <c r="O846" i="1"/>
  <c r="O847" i="1"/>
  <c r="O848" i="1"/>
  <c r="O849" i="1"/>
  <c r="O850" i="1"/>
  <c r="O851" i="1"/>
  <c r="O852" i="1"/>
  <c r="O853" i="1"/>
  <c r="O854" i="1"/>
  <c r="O855" i="1"/>
  <c r="O856" i="1"/>
  <c r="O857" i="1"/>
  <c r="O858" i="1"/>
  <c r="O859" i="1"/>
  <c r="O860" i="1"/>
  <c r="O861" i="1"/>
  <c r="O862" i="1"/>
  <c r="O863" i="1"/>
  <c r="O864" i="1"/>
  <c r="O865" i="1"/>
  <c r="O866" i="1"/>
  <c r="O867" i="1"/>
  <c r="O868" i="1"/>
  <c r="O869" i="1"/>
  <c r="O5" i="1"/>
  <c r="M66" i="1"/>
  <c r="M130" i="1"/>
  <c r="M194" i="1"/>
  <c r="M322" i="1"/>
  <c r="M450" i="1"/>
  <c r="M578" i="1"/>
  <c r="M642" i="1"/>
  <c r="M682" i="1"/>
  <c r="M698" i="1"/>
  <c r="M714" i="1"/>
  <c r="M730" i="1"/>
  <c r="M738" i="1"/>
  <c r="M746" i="1"/>
  <c r="M762" i="1"/>
  <c r="M778" i="1"/>
  <c r="M802" i="1"/>
  <c r="M810" i="1"/>
  <c r="M826" i="1"/>
  <c r="M842" i="1"/>
  <c r="M10" i="1"/>
  <c r="M11" i="1"/>
  <c r="M14" i="1"/>
  <c r="M18" i="1"/>
  <c r="M19" i="1"/>
  <c r="M23" i="1"/>
  <c r="M26" i="1"/>
  <c r="M27" i="1"/>
  <c r="M30" i="1"/>
  <c r="M34" i="1"/>
  <c r="M35" i="1"/>
  <c r="M39" i="1"/>
  <c r="M42" i="1"/>
  <c r="M43" i="1"/>
  <c r="M47" i="1"/>
  <c r="M50" i="1"/>
  <c r="M55" i="1"/>
  <c r="M58" i="1"/>
  <c r="M59" i="1"/>
  <c r="M63" i="1"/>
  <c r="M67" i="1"/>
  <c r="M70" i="1"/>
  <c r="M74" i="1"/>
  <c r="M75" i="1"/>
  <c r="M79" i="1"/>
  <c r="M80" i="1"/>
  <c r="M82" i="1"/>
  <c r="M83" i="1"/>
  <c r="M86" i="1"/>
  <c r="M90" i="1"/>
  <c r="M91" i="1"/>
  <c r="M95" i="1"/>
  <c r="M96" i="1"/>
  <c r="M98" i="1"/>
  <c r="M99" i="1"/>
  <c r="M103" i="1"/>
  <c r="M106" i="1"/>
  <c r="M111" i="1"/>
  <c r="M114" i="1"/>
  <c r="M115" i="1"/>
  <c r="M119" i="1"/>
  <c r="M122" i="1"/>
  <c r="M127" i="1"/>
  <c r="M128" i="1"/>
  <c r="M131" i="1"/>
  <c r="M135" i="1"/>
  <c r="M138" i="1"/>
  <c r="M139" i="1"/>
  <c r="M144" i="1"/>
  <c r="M146" i="1"/>
  <c r="M147" i="1"/>
  <c r="M151" i="1"/>
  <c r="M154" i="1"/>
  <c r="M155" i="1"/>
  <c r="M158" i="1"/>
  <c r="M159" i="1"/>
  <c r="M162" i="1"/>
  <c r="M163" i="1"/>
  <c r="M167" i="1"/>
  <c r="M168" i="1"/>
  <c r="M170" i="1"/>
  <c r="M174" i="1"/>
  <c r="M175" i="1"/>
  <c r="M178" i="1"/>
  <c r="M183" i="1"/>
  <c r="M186" i="1"/>
  <c r="M187" i="1"/>
  <c r="M190" i="1"/>
  <c r="M191" i="1"/>
  <c r="M195" i="1"/>
  <c r="M202" i="1"/>
  <c r="M207" i="1"/>
  <c r="M210" i="1"/>
  <c r="M211" i="1"/>
  <c r="M215" i="1"/>
  <c r="M216" i="1"/>
  <c r="M218" i="1"/>
  <c r="M219" i="1"/>
  <c r="M226" i="1"/>
  <c r="M227" i="1"/>
  <c r="M231" i="1"/>
  <c r="M234" i="1"/>
  <c r="M239" i="1"/>
  <c r="M242" i="1"/>
  <c r="M243" i="1"/>
  <c r="M247" i="1"/>
  <c r="M250" i="1"/>
  <c r="M251" i="1"/>
  <c r="M255" i="1"/>
  <c r="M259" i="1"/>
  <c r="M263" i="1"/>
  <c r="M267" i="1"/>
  <c r="M271" i="1"/>
  <c r="M275" i="1"/>
  <c r="M279" i="1"/>
  <c r="M286" i="1"/>
  <c r="M287" i="1"/>
  <c r="M295" i="1"/>
  <c r="M298" i="1"/>
  <c r="M299" i="1"/>
  <c r="M303" i="1"/>
  <c r="M304" i="1"/>
  <c r="M306" i="1"/>
  <c r="M307" i="1"/>
  <c r="M311" i="1"/>
  <c r="M313" i="1"/>
  <c r="M314" i="1"/>
  <c r="M315" i="1"/>
  <c r="M318" i="1"/>
  <c r="M320" i="1"/>
  <c r="M323" i="1"/>
  <c r="M327" i="1"/>
  <c r="M330" i="1"/>
  <c r="M331" i="1"/>
  <c r="M334" i="1"/>
  <c r="M335" i="1"/>
  <c r="M338" i="1"/>
  <c r="M339" i="1"/>
  <c r="M343" i="1"/>
  <c r="M346" i="1"/>
  <c r="M350" i="1"/>
  <c r="M351" i="1"/>
  <c r="M353" i="1"/>
  <c r="M354" i="1"/>
  <c r="M358" i="1"/>
  <c r="M359" i="1"/>
  <c r="M362" i="1"/>
  <c r="M363" i="1"/>
  <c r="M371" i="1"/>
  <c r="M378" i="1"/>
  <c r="M379" i="1"/>
  <c r="M383" i="1"/>
  <c r="M390" i="1"/>
  <c r="M391" i="1"/>
  <c r="M394" i="1"/>
  <c r="M395" i="1"/>
  <c r="M398" i="1"/>
  <c r="M399" i="1"/>
  <c r="M402" i="1"/>
  <c r="M410" i="1"/>
  <c r="M411" i="1"/>
  <c r="M414" i="1"/>
  <c r="M415" i="1"/>
  <c r="M418" i="1"/>
  <c r="M419" i="1"/>
  <c r="M423" i="1"/>
  <c r="M427" i="1"/>
  <c r="M430" i="1"/>
  <c r="M431" i="1"/>
  <c r="M434" i="1"/>
  <c r="M435" i="1"/>
  <c r="M438" i="1"/>
  <c r="M439" i="1"/>
  <c r="M442" i="1"/>
  <c r="M446" i="1"/>
  <c r="M447" i="1"/>
  <c r="M451" i="1"/>
  <c r="M455" i="1"/>
  <c r="M459" i="1"/>
  <c r="M467" i="1"/>
  <c r="M471" i="1"/>
  <c r="M475" i="1"/>
  <c r="M479" i="1"/>
  <c r="M480" i="1"/>
  <c r="M482" i="1"/>
  <c r="M483" i="1"/>
  <c r="M487" i="1"/>
  <c r="M488" i="1"/>
  <c r="M490" i="1"/>
  <c r="M491" i="1"/>
  <c r="M495" i="1"/>
  <c r="M498" i="1"/>
  <c r="M503" i="1"/>
  <c r="M506" i="1"/>
  <c r="M507" i="1"/>
  <c r="M511" i="1"/>
  <c r="M515" i="1"/>
  <c r="M522" i="1"/>
  <c r="M523" i="1"/>
  <c r="M527" i="1"/>
  <c r="M530" i="1"/>
  <c r="M531" i="1"/>
  <c r="M535" i="1"/>
  <c r="M538" i="1"/>
  <c r="M539" i="1"/>
  <c r="M543" i="1"/>
  <c r="M545" i="1"/>
  <c r="M546" i="1"/>
  <c r="M547" i="1"/>
  <c r="M550" i="1"/>
  <c r="M551" i="1"/>
  <c r="M554" i="1"/>
  <c r="M558" i="1"/>
  <c r="M559" i="1"/>
  <c r="M562" i="1"/>
  <c r="M563" i="1"/>
  <c r="M566" i="1"/>
  <c r="M567" i="1"/>
  <c r="M570" i="1"/>
  <c r="M571" i="1"/>
  <c r="M575" i="1"/>
  <c r="M579" i="1"/>
  <c r="M582" i="1"/>
  <c r="M583" i="1"/>
  <c r="M586" i="1"/>
  <c r="M587" i="1"/>
  <c r="M591" i="1"/>
  <c r="M594" i="1"/>
  <c r="M595" i="1"/>
  <c r="M599" i="1"/>
  <c r="M602" i="1"/>
  <c r="M603" i="1"/>
  <c r="M606" i="1"/>
  <c r="M607" i="1"/>
  <c r="M615" i="1"/>
  <c r="M618" i="1"/>
  <c r="M619" i="1"/>
  <c r="M622" i="1"/>
  <c r="M623" i="1"/>
  <c r="M626" i="1"/>
  <c r="M627" i="1"/>
  <c r="M631" i="1"/>
  <c r="M635" i="1"/>
  <c r="M643" i="1"/>
  <c r="M647" i="1"/>
  <c r="M650" i="1"/>
  <c r="M651" i="1"/>
  <c r="M654" i="1"/>
  <c r="M655" i="1"/>
  <c r="M658" i="1"/>
  <c r="M659" i="1"/>
  <c r="M663" i="1"/>
  <c r="M670" i="1"/>
  <c r="M671" i="1"/>
  <c r="M672" i="1"/>
  <c r="M675" i="1"/>
  <c r="M679" i="1"/>
  <c r="M683" i="1"/>
  <c r="M685" i="1"/>
  <c r="M687" i="1"/>
  <c r="M691" i="1"/>
  <c r="M695" i="1"/>
  <c r="M699" i="1"/>
  <c r="M703" i="1"/>
  <c r="M711" i="1"/>
  <c r="M715" i="1"/>
  <c r="M719" i="1"/>
  <c r="M723" i="1"/>
  <c r="M726" i="1"/>
  <c r="M727" i="1"/>
  <c r="M731" i="1"/>
  <c r="M735" i="1"/>
  <c r="M736" i="1"/>
  <c r="M743" i="1"/>
  <c r="M747" i="1"/>
  <c r="M751" i="1"/>
  <c r="M752" i="1"/>
  <c r="M755" i="1"/>
  <c r="M759" i="1"/>
  <c r="M763" i="1"/>
  <c r="M767" i="1"/>
  <c r="M768" i="1"/>
  <c r="M774" i="1"/>
  <c r="M775" i="1"/>
  <c r="M779" i="1"/>
  <c r="M783" i="1"/>
  <c r="M787" i="1"/>
  <c r="M791" i="1"/>
  <c r="M795" i="1"/>
  <c r="M798" i="1"/>
  <c r="M799" i="1"/>
  <c r="M800" i="1"/>
  <c r="M807" i="1"/>
  <c r="M811" i="1"/>
  <c r="M815" i="1"/>
  <c r="M816" i="1"/>
  <c r="M819" i="1"/>
  <c r="M827" i="1"/>
  <c r="M830" i="1"/>
  <c r="M831" i="1"/>
  <c r="M835" i="1"/>
  <c r="M838" i="1"/>
  <c r="M839" i="1"/>
  <c r="M843" i="1"/>
  <c r="M847" i="1"/>
  <c r="M851" i="1"/>
  <c r="M859" i="1"/>
  <c r="M863" i="1"/>
  <c r="M867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5" i="1"/>
  <c r="O870" i="1" l="1"/>
  <c r="Q870" i="1"/>
  <c r="M805" i="1"/>
  <c r="M773" i="1"/>
  <c r="M741" i="1"/>
  <c r="M709" i="1"/>
  <c r="M677" i="1"/>
  <c r="M653" i="1"/>
  <c r="M557" i="1"/>
  <c r="M445" i="1"/>
  <c r="M285" i="1"/>
  <c r="M261" i="1"/>
  <c r="M189" i="1"/>
  <c r="M861" i="1"/>
  <c r="M733" i="1"/>
  <c r="M637" i="1"/>
  <c r="M629" i="1"/>
  <c r="M621" i="1"/>
  <c r="M613" i="1"/>
  <c r="M605" i="1"/>
  <c r="M597" i="1"/>
  <c r="M589" i="1"/>
  <c r="M581" i="1"/>
  <c r="M125" i="1"/>
  <c r="M117" i="1"/>
  <c r="M109" i="1"/>
  <c r="M101" i="1"/>
  <c r="M93" i="1"/>
  <c r="M85" i="1"/>
  <c r="M77" i="1"/>
  <c r="M69" i="1"/>
  <c r="M853" i="1"/>
  <c r="M821" i="1"/>
  <c r="M757" i="1"/>
  <c r="M645" i="1"/>
  <c r="M565" i="1"/>
  <c r="M533" i="1"/>
  <c r="M437" i="1"/>
  <c r="M293" i="1"/>
  <c r="M269" i="1"/>
  <c r="M429" i="1"/>
  <c r="M405" i="1"/>
  <c r="M317" i="1"/>
  <c r="M277" i="1"/>
  <c r="M781" i="1"/>
  <c r="M829" i="1"/>
  <c r="M701" i="1"/>
  <c r="M253" i="1"/>
  <c r="M245" i="1"/>
  <c r="M237" i="1"/>
  <c r="M229" i="1"/>
  <c r="M221" i="1"/>
  <c r="M213" i="1"/>
  <c r="M205" i="1"/>
  <c r="M197" i="1"/>
  <c r="M869" i="1"/>
  <c r="M693" i="1"/>
  <c r="M549" i="1"/>
  <c r="M517" i="1"/>
  <c r="M421" i="1"/>
  <c r="M397" i="1"/>
  <c r="M309" i="1"/>
  <c r="M749" i="1"/>
  <c r="M837" i="1"/>
  <c r="M669" i="1"/>
  <c r="M541" i="1"/>
  <c r="M797" i="1"/>
  <c r="M381" i="1"/>
  <c r="M373" i="1"/>
  <c r="M365" i="1"/>
  <c r="M357" i="1"/>
  <c r="M349" i="1"/>
  <c r="M341" i="1"/>
  <c r="M333" i="1"/>
  <c r="M325" i="1"/>
  <c r="M725" i="1"/>
  <c r="M661" i="1"/>
  <c r="M413" i="1"/>
  <c r="M389" i="1"/>
  <c r="M301" i="1"/>
  <c r="M845" i="1"/>
  <c r="M717" i="1"/>
  <c r="M789" i="1"/>
  <c r="M573" i="1"/>
  <c r="M525" i="1"/>
  <c r="M765" i="1"/>
  <c r="M509" i="1"/>
  <c r="M501" i="1"/>
  <c r="M493" i="1"/>
  <c r="M485" i="1"/>
  <c r="M477" i="1"/>
  <c r="M469" i="1"/>
  <c r="M461" i="1"/>
  <c r="M453" i="1"/>
  <c r="K870" i="1"/>
  <c r="P871" i="1" l="1"/>
  <c r="M870" i="1"/>
  <c r="L871" i="1" s="1"/>
</calcChain>
</file>

<file path=xl/sharedStrings.xml><?xml version="1.0" encoding="utf-8"?>
<sst xmlns="http://schemas.openxmlformats.org/spreadsheetml/2006/main" count="7746" uniqueCount="1077">
  <si>
    <t>IOWA DEPARTMENT OF TRANSPORTATION</t>
  </si>
  <si>
    <t>FARM TO MARKET ROAD FUND EXPENDITURES AND INCOME BY COUNTY</t>
  </si>
  <si>
    <t>County</t>
  </si>
  <si>
    <t>Voucher No</t>
  </si>
  <si>
    <t>Date</t>
  </si>
  <si>
    <t>PAYEE</t>
  </si>
  <si>
    <t>CONTRACT</t>
  </si>
  <si>
    <t>PROJECT NO.</t>
  </si>
  <si>
    <t>AMOUNT</t>
  </si>
  <si>
    <t>FOR QUARTER ENDED</t>
  </si>
  <si>
    <t>Memo</t>
  </si>
  <si>
    <t>Journal Source</t>
  </si>
  <si>
    <t>2023-03-31</t>
  </si>
  <si>
    <t>01 Adair</t>
  </si>
  <si>
    <t>SI-00206272</t>
  </si>
  <si>
    <t>Supplier Invoice</t>
  </si>
  <si>
    <t>2023-01-27</t>
  </si>
  <si>
    <t>Gus Construction Co Inc</t>
  </si>
  <si>
    <t/>
  </si>
  <si>
    <t>FM-C001(115)--55-01</t>
  </si>
  <si>
    <t>01-C001-115</t>
  </si>
  <si>
    <t>SI-00211876</t>
  </si>
  <si>
    <t>2023-02-10</t>
  </si>
  <si>
    <t>SI-00225539</t>
  </si>
  <si>
    <t>2023-03-17</t>
  </si>
  <si>
    <t>FM-C001(116)--55-01</t>
  </si>
  <si>
    <t>01-C001-116</t>
  </si>
  <si>
    <t>SI-00225540</t>
  </si>
  <si>
    <t>FM-C001(117)--55-01</t>
  </si>
  <si>
    <t>01-C001-117</t>
  </si>
  <si>
    <t>SI-00225893</t>
  </si>
  <si>
    <t>2023-03-21</t>
  </si>
  <si>
    <t>SCHILDBERG CONST CO INC</t>
  </si>
  <si>
    <t>CNTRT-00003984</t>
  </si>
  <si>
    <t>FM-C001(119)—55-01</t>
  </si>
  <si>
    <t>Expense Total</t>
  </si>
  <si>
    <t>Manual Journal</t>
  </si>
  <si>
    <t>2023-03-28</t>
  </si>
  <si>
    <t>55-01-0000-000</t>
  </si>
  <si>
    <t>Income Total</t>
  </si>
  <si>
    <t>02 Adams</t>
  </si>
  <si>
    <t>SI-00208995</t>
  </si>
  <si>
    <t>2023-02-03</t>
  </si>
  <si>
    <t>A M Cohron &amp; Son Inc</t>
  </si>
  <si>
    <t>BRS-SWAP-C002(78)--FF-02</t>
  </si>
  <si>
    <t>02-C002-078</t>
  </si>
  <si>
    <t>2023-03-22</t>
  </si>
  <si>
    <t>SI-00227690</t>
  </si>
  <si>
    <t>2023-03-24</t>
  </si>
  <si>
    <t>Northwest Materials</t>
  </si>
  <si>
    <t>FM-C002(79)--55-02</t>
  </si>
  <si>
    <t>02-C002-079</t>
  </si>
  <si>
    <t>55-02-0000-000</t>
  </si>
  <si>
    <t>03 Allamakee</t>
  </si>
  <si>
    <t>SI-00196530</t>
  </si>
  <si>
    <t>2023-01-02</t>
  </si>
  <si>
    <t>TAYLOR CONSTRUCTION INC</t>
  </si>
  <si>
    <t>BRS-CHBP-C003(63)--GB-03</t>
  </si>
  <si>
    <t>03-C003-063</t>
  </si>
  <si>
    <t>Funding Source Reclassification</t>
  </si>
  <si>
    <t>2023-01-05</t>
  </si>
  <si>
    <t>SI-00203772</t>
  </si>
  <si>
    <t>2023-01-20</t>
  </si>
  <si>
    <t>BRENNAN CONSTRUCTION CO</t>
  </si>
  <si>
    <t>BROS-SWAP-C003(66)--FE-03</t>
  </si>
  <si>
    <t>03-C003-066</t>
  </si>
  <si>
    <t>SI-00211964</t>
  </si>
  <si>
    <t>SKYLINE CONSTRUCTION INC</t>
  </si>
  <si>
    <t>STBG-SWAP-C003(67)--FG-03</t>
  </si>
  <si>
    <t>03-C003-067</t>
  </si>
  <si>
    <t>SI-00222703</t>
  </si>
  <si>
    <t>2023-03-10</t>
  </si>
  <si>
    <t>River City Stone</t>
  </si>
  <si>
    <t>FM-C003(65)--55-03</t>
  </si>
  <si>
    <t>03-C003-065</t>
  </si>
  <si>
    <t>55-03-0000-000</t>
  </si>
  <si>
    <t>04 Appanoose</t>
  </si>
  <si>
    <t>SI-00209070</t>
  </si>
  <si>
    <t>INROADS LLC</t>
  </si>
  <si>
    <t>STBG-SWAP-C004(117)--FG-04</t>
  </si>
  <si>
    <t>04-C004-117</t>
  </si>
  <si>
    <t>SI-00209074</t>
  </si>
  <si>
    <t>STBG-SWAP-C004(118)--FG-04</t>
  </si>
  <si>
    <t>04-C004-118</t>
  </si>
  <si>
    <t>SI-00209075</t>
  </si>
  <si>
    <t>FM-C004(119)--55-04</t>
  </si>
  <si>
    <t>04-C004-119</t>
  </si>
  <si>
    <t>BROS-SWAP-C004(112)--FE-04</t>
  </si>
  <si>
    <t>55-04-0000-000</t>
  </si>
  <si>
    <t>05 Audubon</t>
  </si>
  <si>
    <t>55-05-0000-000</t>
  </si>
  <si>
    <t>06 Benton</t>
  </si>
  <si>
    <t>SI-00206226</t>
  </si>
  <si>
    <t>IOWA BRIDGE &amp; CULVERT</t>
  </si>
  <si>
    <t>BROS-SWAP-C006(109)--FE-06</t>
  </si>
  <si>
    <t>06-C006-109</t>
  </si>
  <si>
    <t>55-06-0000-000</t>
  </si>
  <si>
    <t>07 Black Hawk</t>
  </si>
  <si>
    <t>55-07-0000-000</t>
  </si>
  <si>
    <t>08 Boone</t>
  </si>
  <si>
    <t>SI-00227692</t>
  </si>
  <si>
    <t>HALLET MATERIALS</t>
  </si>
  <si>
    <t>STBG-SWAP-C008(88)--FG-08</t>
  </si>
  <si>
    <t>08-C008-088</t>
  </si>
  <si>
    <t>55-08-0000-000</t>
  </si>
  <si>
    <t>09 Bremer</t>
  </si>
  <si>
    <t>SI-00198640</t>
  </si>
  <si>
    <t>2023-01-06</t>
  </si>
  <si>
    <t>Peterson Contractors Inc</t>
  </si>
  <si>
    <t>BROS-SWAP-C009(88)--FE-09</t>
  </si>
  <si>
    <t>09-C009-088</t>
  </si>
  <si>
    <t>SI-00198653</t>
  </si>
  <si>
    <t>Iowa Plains Signing</t>
  </si>
  <si>
    <t>HSIP-SWAP-C009(85)--FJ-09</t>
  </si>
  <si>
    <t>09-C009-085</t>
  </si>
  <si>
    <t>55-09-0000-000</t>
  </si>
  <si>
    <t>10 Buchanan</t>
  </si>
  <si>
    <t>SI-00227678</t>
  </si>
  <si>
    <t>HORSFIELD CONSTRUCTION</t>
  </si>
  <si>
    <t>FM-TSF-C010(110)--5B-10</t>
  </si>
  <si>
    <t>10-C010-110</t>
  </si>
  <si>
    <t>55-10-0000-000</t>
  </si>
  <si>
    <t>11 Buena Vista</t>
  </si>
  <si>
    <t>SI-00201103</t>
  </si>
  <si>
    <t>2023-01-12</t>
  </si>
  <si>
    <t>Godbersen Smith Const</t>
  </si>
  <si>
    <t>STBG-SWAP-C011(116)--FG-11</t>
  </si>
  <si>
    <t>11-C011-116</t>
  </si>
  <si>
    <t>SI-00203764</t>
  </si>
  <si>
    <t>SI-00203766</t>
  </si>
  <si>
    <t>DIXON CONSTRUCTION CO</t>
  </si>
  <si>
    <t>BRS-SWAP-C011(100)--FF-11</t>
  </si>
  <si>
    <t>11-C011-100</t>
  </si>
  <si>
    <t>SI-00209072</t>
  </si>
  <si>
    <t>SI-00214769</t>
  </si>
  <si>
    <t>2023-02-17</t>
  </si>
  <si>
    <t>SI-00219911</t>
  </si>
  <si>
    <t>2023-03-03</t>
  </si>
  <si>
    <t>SI-00225576</t>
  </si>
  <si>
    <t>55-11-0000-000</t>
  </si>
  <si>
    <t>12 Butler</t>
  </si>
  <si>
    <t>SI-00198655</t>
  </si>
  <si>
    <t>Heartland Asphalt Inc</t>
  </si>
  <si>
    <t>STBG-SWAP-C012(121)--FG-12</t>
  </si>
  <si>
    <t>12-C012-121</t>
  </si>
  <si>
    <t>SI-00203688</t>
  </si>
  <si>
    <t>FM-C012(120)--55-12</t>
  </si>
  <si>
    <t>12-C012-120</t>
  </si>
  <si>
    <t>55-12-0000-000</t>
  </si>
  <si>
    <t>13 Calhoun</t>
  </si>
  <si>
    <t>SI-00196532</t>
  </si>
  <si>
    <t>Croell Inc</t>
  </si>
  <si>
    <t>STBG-SWAP-C013(102)--FG-13</t>
  </si>
  <si>
    <t>13-C013-102</t>
  </si>
  <si>
    <t>BRS-CHBP-C013(98)--GB-13</t>
  </si>
  <si>
    <t>55-13-0000-000</t>
  </si>
  <si>
    <t>14 Carroll</t>
  </si>
  <si>
    <t>55-14-0000-000</t>
  </si>
  <si>
    <t>15 Cass</t>
  </si>
  <si>
    <t>SI-00196420</t>
  </si>
  <si>
    <t>BROS-SWAP-C015(72)--FE-15</t>
  </si>
  <si>
    <t>15-C015-072</t>
  </si>
  <si>
    <t>2023-02-07</t>
  </si>
  <si>
    <t>Murphy Heavy Contracting</t>
  </si>
  <si>
    <t>BROSCHBP-C015(71)--GA-15</t>
  </si>
  <si>
    <t>BRS-SWAP-C015(65)--FF-15</t>
  </si>
  <si>
    <t>HSIP-SWAP-C015(69)--FJ-15</t>
  </si>
  <si>
    <t>2023-04-06</t>
  </si>
  <si>
    <t>CI-0013778</t>
  </si>
  <si>
    <t>Customer Invoice</t>
  </si>
  <si>
    <t>2023-02-09</t>
  </si>
  <si>
    <t>Federal Highway Administration</t>
  </si>
  <si>
    <t>55-15-0000-000</t>
  </si>
  <si>
    <t>16 Cedar</t>
  </si>
  <si>
    <t>SI-00206307</t>
  </si>
  <si>
    <t>Manatts Inc</t>
  </si>
  <si>
    <t>STBG-SWAP-C016(111)--FG-16</t>
  </si>
  <si>
    <t>16-C016-111</t>
  </si>
  <si>
    <t>BRS-CHBP-C016(109)--GB-16</t>
  </si>
  <si>
    <t>2023-03-29</t>
  </si>
  <si>
    <t>55-16-0000-000</t>
  </si>
  <si>
    <t>CI-0014686</t>
  </si>
  <si>
    <t>2023-03-30</t>
  </si>
  <si>
    <t>17 Cerro Gordo</t>
  </si>
  <si>
    <t>SI-00196426</t>
  </si>
  <si>
    <t>FM-C017(114)--55-17</t>
  </si>
  <si>
    <t>17-C017-114</t>
  </si>
  <si>
    <t>SI-00198705</t>
  </si>
  <si>
    <t>BRS-SWAP-7642(602)--FF-17</t>
  </si>
  <si>
    <t>17-7642-602</t>
  </si>
  <si>
    <t>55-17-0000-000</t>
  </si>
  <si>
    <t>18 Cherokee</t>
  </si>
  <si>
    <t>SI-00203765</t>
  </si>
  <si>
    <t>FM-C018(88)--55-18</t>
  </si>
  <si>
    <t>18-C018-088</t>
  </si>
  <si>
    <t>2023-02-15</t>
  </si>
  <si>
    <t>BRS-C018(74)--60-18</t>
  </si>
  <si>
    <t>BRS-SWAP-C018(69)--FF-18</t>
  </si>
  <si>
    <t>SI-00227752</t>
  </si>
  <si>
    <t>GRAVES CONSTRUCTION CO INC</t>
  </si>
  <si>
    <t>FM-C018(90)--55-18</t>
  </si>
  <si>
    <t>18-C018-090</t>
  </si>
  <si>
    <t>CI-0013952</t>
  </si>
  <si>
    <t>2023-02-16</t>
  </si>
  <si>
    <t>55-18-0000-000</t>
  </si>
  <si>
    <t>19 Chickasaw</t>
  </si>
  <si>
    <t>SI-00198656</t>
  </si>
  <si>
    <t>MINNOWA CONSTRUCTION</t>
  </si>
  <si>
    <t>BROS-SWAP-C019(107)--FE-19</t>
  </si>
  <si>
    <t>19-C019-107</t>
  </si>
  <si>
    <t>SI-00197843</t>
  </si>
  <si>
    <t>2023-01-13</t>
  </si>
  <si>
    <t>CALHOUN-BURNS AND ASSOCIATES INC</t>
  </si>
  <si>
    <t>CNTRT-00004470</t>
  </si>
  <si>
    <t>BROS-C019(111)--5F-19</t>
  </si>
  <si>
    <t>BRS-CHBP-C019(105)--GB-19</t>
  </si>
  <si>
    <t>CI-0014595</t>
  </si>
  <si>
    <t>2023-03-23</t>
  </si>
  <si>
    <t>55-19-0000-000</t>
  </si>
  <si>
    <t>20 Clarke</t>
  </si>
  <si>
    <t>SI-00222471</t>
  </si>
  <si>
    <t>2023-03-13</t>
  </si>
  <si>
    <t>CNTRT-00002081</t>
  </si>
  <si>
    <t>GENERAL SECONDARY-CLARKE</t>
  </si>
  <si>
    <t>BROS-SWAP-C020(124)--FE-20</t>
  </si>
  <si>
    <t>BROS-SWAP-C020(118)--FE-20</t>
  </si>
  <si>
    <t>BROS-SWAP-C020(119)--FE-20</t>
  </si>
  <si>
    <t>55-20-0000-000</t>
  </si>
  <si>
    <t>21 Clay</t>
  </si>
  <si>
    <t>SI-00198691</t>
  </si>
  <si>
    <t>HSIP-SWAP-C021(149)--FJ-21</t>
  </si>
  <si>
    <t>21-C021-149</t>
  </si>
  <si>
    <t>SI-00203684</t>
  </si>
  <si>
    <t>BRS-SWAP-2912(601)--FF-21</t>
  </si>
  <si>
    <t>21-2912-601</t>
  </si>
  <si>
    <t>SI-00209067</t>
  </si>
  <si>
    <t>BROS-SWAP-C021(145)--FE-21</t>
  </si>
  <si>
    <t>21-C021-145</t>
  </si>
  <si>
    <t>HSIP-SWAP-C021(139)--FJ-21</t>
  </si>
  <si>
    <t>55-21-0000-000</t>
  </si>
  <si>
    <t>22 Clayton</t>
  </si>
  <si>
    <t>SI-00217295</t>
  </si>
  <si>
    <t>2023-02-24</t>
  </si>
  <si>
    <t>FM-C022(92)--55-22</t>
  </si>
  <si>
    <t>22-C022-092</t>
  </si>
  <si>
    <t>55-22-0000-000</t>
  </si>
  <si>
    <t>23 Clinton</t>
  </si>
  <si>
    <t>2023-02-05</t>
  </si>
  <si>
    <t>HDP-C023(124)--6B-23</t>
  </si>
  <si>
    <t>SI-00211922</t>
  </si>
  <si>
    <t>MATHY CONSTRUCTION COMPANY</t>
  </si>
  <si>
    <t>HSIP-SWAP-C023(129)--FJ-23</t>
  </si>
  <si>
    <t>23-C023-129</t>
  </si>
  <si>
    <t>SI-00212000</t>
  </si>
  <si>
    <t>JIM SCHROEDER CONST INC</t>
  </si>
  <si>
    <t>BROS-SWAP-C023(122)--FE-23</t>
  </si>
  <si>
    <t>23-C023-122</t>
  </si>
  <si>
    <t>SI-00222772</t>
  </si>
  <si>
    <t>CNTRT-00003775</t>
  </si>
  <si>
    <t>BROS-C023(130)--5F-23</t>
  </si>
  <si>
    <t>BHOS-SWAP-C023(130)--FB-23</t>
  </si>
  <si>
    <t>BHS-SWAP-C023(118)--FC-23</t>
  </si>
  <si>
    <t>SI-00227751</t>
  </si>
  <si>
    <t>23-C023-124</t>
  </si>
  <si>
    <t>CI-0013781</t>
  </si>
  <si>
    <t>2023-03-15</t>
  </si>
  <si>
    <t>55-23-0000-000</t>
  </si>
  <si>
    <t>CI-0014688</t>
  </si>
  <si>
    <t>24 Crawford</t>
  </si>
  <si>
    <t>SI-00211871</t>
  </si>
  <si>
    <t>FM-C024(124)--55-24</t>
  </si>
  <si>
    <t>24-C024-124</t>
  </si>
  <si>
    <t>SI-00211872</t>
  </si>
  <si>
    <t>STBG-SWAP-C024(126)--FG-24</t>
  </si>
  <si>
    <t>24-C024-126</t>
  </si>
  <si>
    <t>SI-00211873</t>
  </si>
  <si>
    <t>FM-TSF-C024(127)--5B-24</t>
  </si>
  <si>
    <t>24-C024-127</t>
  </si>
  <si>
    <t>SI-00222708</t>
  </si>
  <si>
    <t>BRS-C024(129)--60-24</t>
  </si>
  <si>
    <t>24-C024-129</t>
  </si>
  <si>
    <t>2023-03-16</t>
  </si>
  <si>
    <t>SI-00227766</t>
  </si>
  <si>
    <t>CI-0014492</t>
  </si>
  <si>
    <t>55-24-0000-000</t>
  </si>
  <si>
    <t>25 Dallas</t>
  </si>
  <si>
    <t>55-25-0000-000</t>
  </si>
  <si>
    <t>26 Davis</t>
  </si>
  <si>
    <t>SI-00196422</t>
  </si>
  <si>
    <t>AMERICAN PAVEMENT SOLUTIONS INC</t>
  </si>
  <si>
    <t>FM-C026(133)--55-26</t>
  </si>
  <si>
    <t>26-C026-133</t>
  </si>
  <si>
    <t>SI-00219012</t>
  </si>
  <si>
    <t>CNTRT-00001858</t>
  </si>
  <si>
    <t>GENERAL SECONDARY-DAVIS</t>
  </si>
  <si>
    <t>BRS-SWAP-C026(125)-FF-26</t>
  </si>
  <si>
    <t>55-26-0000-000</t>
  </si>
  <si>
    <t>27 Decatur</t>
  </si>
  <si>
    <t>BHS-SWAP-C027(85)--FC-27</t>
  </si>
  <si>
    <t>BHS-SWAP-C027(86)--FC-27</t>
  </si>
  <si>
    <t>ER-C027(76)--58-27</t>
  </si>
  <si>
    <t>KELLER EXCAVATING INC</t>
  </si>
  <si>
    <t>CI-0014605</t>
  </si>
  <si>
    <t>55-27-0000-000</t>
  </si>
  <si>
    <t>28 Delaware</t>
  </si>
  <si>
    <t>SI-00201021</t>
  </si>
  <si>
    <t>K-CONSTRUCTION INC</t>
  </si>
  <si>
    <t>BRS-SWAP-C028(98)--FF-28</t>
  </si>
  <si>
    <t>28-C028-098</t>
  </si>
  <si>
    <t>SI-00217334</t>
  </si>
  <si>
    <t>STBG-SWAP-C028(96)--FG-28</t>
  </si>
  <si>
    <t>28-C028-096</t>
  </si>
  <si>
    <t>SI-00219846</t>
  </si>
  <si>
    <t>55-28-0000-000</t>
  </si>
  <si>
    <t>29 Des Moines</t>
  </si>
  <si>
    <t>SI-00203742</t>
  </si>
  <si>
    <t>BRS-SWAP-C029(86)--FF-29</t>
  </si>
  <si>
    <t>29-C029-086</t>
  </si>
  <si>
    <t>SI-00203743</t>
  </si>
  <si>
    <t>FM-C029(90)--55-29</t>
  </si>
  <si>
    <t>29-C029-090</t>
  </si>
  <si>
    <t>SI-00211914</t>
  </si>
  <si>
    <t>SI-00211915</t>
  </si>
  <si>
    <t>55-29-0000-000</t>
  </si>
  <si>
    <t>30 Dickinson</t>
  </si>
  <si>
    <t>BROSCHBP-C030(42)--GA-30</t>
  </si>
  <si>
    <t>55-30-0000-000</t>
  </si>
  <si>
    <t>31 Dubuque</t>
  </si>
  <si>
    <t>SI-00201102</t>
  </si>
  <si>
    <t>PIRC-TOBIN CONSTRUCTION INC</t>
  </si>
  <si>
    <t>HDP-C031(110)--6B-31</t>
  </si>
  <si>
    <t>31-C031-110</t>
  </si>
  <si>
    <t>2023-01-19</t>
  </si>
  <si>
    <t>SI-00203771</t>
  </si>
  <si>
    <t>STEGER CONSTRUCTION INC</t>
  </si>
  <si>
    <t>STBG-SWAP-C031(113)--FG-31</t>
  </si>
  <si>
    <t>31-C031-113</t>
  </si>
  <si>
    <t>SI-00214775</t>
  </si>
  <si>
    <t>2023-02-23</t>
  </si>
  <si>
    <t>SI-00219877</t>
  </si>
  <si>
    <t>SI-00223011</t>
  </si>
  <si>
    <t>DUBUQUE CO TREASURER</t>
  </si>
  <si>
    <t>CNTRT-00002089</t>
  </si>
  <si>
    <t>STBG-SWAP-C031(112)-FG-31</t>
  </si>
  <si>
    <t>STBG-SWAP-C031(112)--FG-31 FINAL PE</t>
  </si>
  <si>
    <t>CI-0013397</t>
  </si>
  <si>
    <t>CI-0014092</t>
  </si>
  <si>
    <t>55-31-0000-000</t>
  </si>
  <si>
    <t>32 Emmet</t>
  </si>
  <si>
    <t>55-32-0000-000</t>
  </si>
  <si>
    <t>33 Fayette</t>
  </si>
  <si>
    <t>SI-00203719</t>
  </si>
  <si>
    <t>STBG-SWAP-C033(126)--FG-33</t>
  </si>
  <si>
    <t>33-C033-126</t>
  </si>
  <si>
    <t>SI-00203720</t>
  </si>
  <si>
    <t>HSIP-SWAP-C033(143)--FJ-33</t>
  </si>
  <si>
    <t>33-C033-143</t>
  </si>
  <si>
    <t>SI-00208999</t>
  </si>
  <si>
    <t>SI-00209000</t>
  </si>
  <si>
    <t>SI-00209001</t>
  </si>
  <si>
    <t>FM-C033(144)--55-33</t>
  </si>
  <si>
    <t>33-C033-144</t>
  </si>
  <si>
    <t>55-33-0000-000</t>
  </si>
  <si>
    <t>34 Floyd</t>
  </si>
  <si>
    <t>SI-00222706</t>
  </si>
  <si>
    <t>FM-C034(107)--55-34</t>
  </si>
  <si>
    <t>34-C034-107</t>
  </si>
  <si>
    <t>BROS-SWAP-C034(102)--FE-34</t>
  </si>
  <si>
    <t>55-34-0000-000</t>
  </si>
  <si>
    <t>35 Franklin</t>
  </si>
  <si>
    <t>SI-00201094</t>
  </si>
  <si>
    <t>SM HENTGES &amp; SONS INC</t>
  </si>
  <si>
    <t>BROS-SWAP-6940(602)--FE-35</t>
  </si>
  <si>
    <t>35-6940-602</t>
  </si>
  <si>
    <t>SI-00203733</t>
  </si>
  <si>
    <t>JASPER CONSTRUCTION SERV</t>
  </si>
  <si>
    <t>BHOS-C035(113)--5N-35</t>
  </si>
  <si>
    <t>35-C035-113</t>
  </si>
  <si>
    <t>SI-00203734</t>
  </si>
  <si>
    <t>BHS-C035(112)--63-35</t>
  </si>
  <si>
    <t>35-C035-112</t>
  </si>
  <si>
    <t>SI-00203735</t>
  </si>
  <si>
    <t>BHOS-C035(115)--5N-35</t>
  </si>
  <si>
    <t>35-C035-115</t>
  </si>
  <si>
    <t>SI-00203736</t>
  </si>
  <si>
    <t>BHS-C035(116)--63-35</t>
  </si>
  <si>
    <t>35-C035-116</t>
  </si>
  <si>
    <t>SI-00203737</t>
  </si>
  <si>
    <t>BHS-C035(114)--63-35</t>
  </si>
  <si>
    <t>35-C035-114</t>
  </si>
  <si>
    <t>2023-01-26</t>
  </si>
  <si>
    <t>SI-00209015</t>
  </si>
  <si>
    <t>BRS-CHBP-C035(102)--GB-35</t>
  </si>
  <si>
    <t>55-35-0000-000</t>
  </si>
  <si>
    <t>36 Fremont</t>
  </si>
  <si>
    <t>SI-00193879</t>
  </si>
  <si>
    <t>2023-01-10</t>
  </si>
  <si>
    <t>Hgm Associates</t>
  </si>
  <si>
    <t>CNTRT-00001341</t>
  </si>
  <si>
    <t>ER-C036(82)--58-36</t>
  </si>
  <si>
    <t>SI-00201490</t>
  </si>
  <si>
    <t>CNTRT-00004840</t>
  </si>
  <si>
    <t>BRS-C036(92)--60-36</t>
  </si>
  <si>
    <t>SI-00203693</t>
  </si>
  <si>
    <t>HENNINGSEN CONST INC</t>
  </si>
  <si>
    <t>ER-C036(81)--58-36</t>
  </si>
  <si>
    <t>36-C036-081</t>
  </si>
  <si>
    <t>SI-00209617</t>
  </si>
  <si>
    <t>BRS-C036(92)--60-36 CNTRT:00004840</t>
  </si>
  <si>
    <t>SI-00214336</t>
  </si>
  <si>
    <t>ER-CO36(82)--58-36</t>
  </si>
  <si>
    <t>SI-00221781</t>
  </si>
  <si>
    <t>SI-00225119</t>
  </si>
  <si>
    <t>CI-0013516</t>
  </si>
  <si>
    <t>55-36-0000-000</t>
  </si>
  <si>
    <t>37 Greene</t>
  </si>
  <si>
    <t>SI-00193180</t>
  </si>
  <si>
    <t>WHKS  CO</t>
  </si>
  <si>
    <t>CNTRT-00004117</t>
  </si>
  <si>
    <t>BROS-C037(80)--5F-37</t>
  </si>
  <si>
    <t>SI-00193186</t>
  </si>
  <si>
    <t>CNTRT-00004118</t>
  </si>
  <si>
    <t>GENERAL SECONDARY-GREENE</t>
  </si>
  <si>
    <t>Engineer Service for Design of P-29</t>
  </si>
  <si>
    <t>SI-00199417</t>
  </si>
  <si>
    <t>SI-00207853</t>
  </si>
  <si>
    <t>SI-00223026</t>
  </si>
  <si>
    <t>CNTRT-00002010</t>
  </si>
  <si>
    <t>BRS-3800(602)--60-37</t>
  </si>
  <si>
    <t>55-37-0000-000</t>
  </si>
  <si>
    <t>38 Grundy</t>
  </si>
  <si>
    <t>SI-00198666</t>
  </si>
  <si>
    <t>BRS-CHBP-C038(114)--GB-38</t>
  </si>
  <si>
    <t>38-C038-114</t>
  </si>
  <si>
    <t>SI-00211979</t>
  </si>
  <si>
    <t>HSIP-SWAP-C038(127)--FJ-38</t>
  </si>
  <si>
    <t>38-C038-127</t>
  </si>
  <si>
    <t>SI-00214774</t>
  </si>
  <si>
    <t>BRS-SWAP-C038(126)--FF-38</t>
  </si>
  <si>
    <t>38-C038-126</t>
  </si>
  <si>
    <t>2023-03-09</t>
  </si>
  <si>
    <t>BROS-C038(108)--5F-38</t>
  </si>
  <si>
    <t>HSIP-SWAP-C038(113)--FJ-38</t>
  </si>
  <si>
    <t>CI-0014481</t>
  </si>
  <si>
    <t>55-38-0000-000</t>
  </si>
  <si>
    <t>39 Guthrie</t>
  </si>
  <si>
    <t>SI-00227680</t>
  </si>
  <si>
    <t>Cunningham-Reis LLC</t>
  </si>
  <si>
    <t>BRS-SWAP-C039(96)--FF-39</t>
  </si>
  <si>
    <t>39-C039-096</t>
  </si>
  <si>
    <t>55-39-0000-000</t>
  </si>
  <si>
    <t>40 Hamilton</t>
  </si>
  <si>
    <t>SI-00211024</t>
  </si>
  <si>
    <t>CNTRT-00004762</t>
  </si>
  <si>
    <t>BHOS-C040(109)--5N-40</t>
  </si>
  <si>
    <t>SI-00211041</t>
  </si>
  <si>
    <t>CNTRT-00001931</t>
  </si>
  <si>
    <t>GENERAL SECONDARY-HAMILTON</t>
  </si>
  <si>
    <t>R75 OVER CANADIAN NATIONAL RR</t>
  </si>
  <si>
    <t>SI-00222479</t>
  </si>
  <si>
    <t>CI-0013126</t>
  </si>
  <si>
    <t>2023-03-07</t>
  </si>
  <si>
    <t>CUST-0000792 MANATT'S INC</t>
  </si>
  <si>
    <t>FM-C040(105)--55-40</t>
  </si>
  <si>
    <t>55-40-0000-000</t>
  </si>
  <si>
    <t>41 Hancock</t>
  </si>
  <si>
    <t>55-41-0000-000</t>
  </si>
  <si>
    <t>42 Hardin</t>
  </si>
  <si>
    <t>SI-00210588</t>
  </si>
  <si>
    <t>CNTRT-00000997</t>
  </si>
  <si>
    <t>BRS-SWAP-0077(601)--FF-42</t>
  </si>
  <si>
    <t>BHS-SWAP-0077(601)--FC-42</t>
  </si>
  <si>
    <t>SI-00211965</t>
  </si>
  <si>
    <t>42-0077-601</t>
  </si>
  <si>
    <t>SI-00214770</t>
  </si>
  <si>
    <t>BROS-SWAP-C042(110)--FE-42</t>
  </si>
  <si>
    <t>42-C042-110</t>
  </si>
  <si>
    <t>BRS-SWAP-C042(108)--FF-42</t>
  </si>
  <si>
    <t>2023-01-30</t>
  </si>
  <si>
    <t>55-42-0000-000</t>
  </si>
  <si>
    <t>43 Harrison</t>
  </si>
  <si>
    <t>SI-00198636</t>
  </si>
  <si>
    <t>CHRISTENSEN BROTHERS INC</t>
  </si>
  <si>
    <t>FM-C043(92)--55-43</t>
  </si>
  <si>
    <t>43-C043-092</t>
  </si>
  <si>
    <t>SI-00198637</t>
  </si>
  <si>
    <t>FM-C043(93)--55-43</t>
  </si>
  <si>
    <t>43-C043-093</t>
  </si>
  <si>
    <t>SI-00198638</t>
  </si>
  <si>
    <t>FM-C043(94)--55-43</t>
  </si>
  <si>
    <t>43-C043-094</t>
  </si>
  <si>
    <t>SI-00227762</t>
  </si>
  <si>
    <t>BRS-SWAP-C043(89)--FF-43</t>
  </si>
  <si>
    <t>43-C043-089</t>
  </si>
  <si>
    <t>55-43-0000-000</t>
  </si>
  <si>
    <t>44 Henry</t>
  </si>
  <si>
    <t>SI-00198633</t>
  </si>
  <si>
    <t>NORRIS ASPHALT PAVING CO LC</t>
  </si>
  <si>
    <t>FM-C044(89)--55-44</t>
  </si>
  <si>
    <t>44-C044-089</t>
  </si>
  <si>
    <t>SI-00198634</t>
  </si>
  <si>
    <t>FM-C044(90)--55-44</t>
  </si>
  <si>
    <t>44-C044-090</t>
  </si>
  <si>
    <t>55-44-0000-000</t>
  </si>
  <si>
    <t>45 Howard</t>
  </si>
  <si>
    <t>SI-00197854</t>
  </si>
  <si>
    <t>CNTRT-00004500</t>
  </si>
  <si>
    <t>BRS-C045(92)--60-45</t>
  </si>
  <si>
    <t>SI-00207947</t>
  </si>
  <si>
    <t>BRS-CHBP-C045(88)--GB-45</t>
  </si>
  <si>
    <t>55-45-0000-000</t>
  </si>
  <si>
    <t>46 Humboldt</t>
  </si>
  <si>
    <t>55-46-0000-000</t>
  </si>
  <si>
    <t>47 Ida</t>
  </si>
  <si>
    <t>SI-00198629</t>
  </si>
  <si>
    <t>CEDAR VALLEY CORP</t>
  </si>
  <si>
    <t>STBG-SWAP-C047(59)--FG-47</t>
  </si>
  <si>
    <t>47-C047-059</t>
  </si>
  <si>
    <t>SI-00209077</t>
  </si>
  <si>
    <t>BROS-SWAP-C047(57)--FE-47</t>
  </si>
  <si>
    <t>47-C047-057</t>
  </si>
  <si>
    <t>SI-00219844</t>
  </si>
  <si>
    <t>55-47-0000-000</t>
  </si>
  <si>
    <t>48 Iowa</t>
  </si>
  <si>
    <t>SI-00214751</t>
  </si>
  <si>
    <t>L L PELLING CO INC</t>
  </si>
  <si>
    <t>STBG-SWAP-C048(91)--FG-48</t>
  </si>
  <si>
    <t>48-C048-091</t>
  </si>
  <si>
    <t>55-48-0000-000</t>
  </si>
  <si>
    <t>49 Jackson</t>
  </si>
  <si>
    <t>SI-00198654</t>
  </si>
  <si>
    <t>BROS-SWAP-C049(82)--FE-49</t>
  </si>
  <si>
    <t>49-C049-082</t>
  </si>
  <si>
    <t>SI-00201018</t>
  </si>
  <si>
    <t>FM-C049(88)--55-49</t>
  </si>
  <si>
    <t>49-C049-088</t>
  </si>
  <si>
    <t>SI-00211997</t>
  </si>
  <si>
    <t>FM-C049(89)--55-49</t>
  </si>
  <si>
    <t>49-C049-089</t>
  </si>
  <si>
    <t>55-49-0000-000</t>
  </si>
  <si>
    <t>STBG-SWAP-C049(83)--FG-49</t>
  </si>
  <si>
    <t>50 Jasper</t>
  </si>
  <si>
    <t>SI-00201774</t>
  </si>
  <si>
    <t>SNYDER &amp; ASSOCIATES INC</t>
  </si>
  <si>
    <t>CNTRT-00004726</t>
  </si>
  <si>
    <t>STP-S-C050(131)—5E-50</t>
  </si>
  <si>
    <t>STP-S-C050(131)--5E-50</t>
  </si>
  <si>
    <t>SI-00204016</t>
  </si>
  <si>
    <t>CNTRT-00004461</t>
  </si>
  <si>
    <t>BRS-CHBP-C050(128)--GB-50</t>
  </si>
  <si>
    <t>BRS-CHBP-CO50(128)--GB-50</t>
  </si>
  <si>
    <t>2023-02-08</t>
  </si>
  <si>
    <t>SI-00207924</t>
  </si>
  <si>
    <t>SI-00210568</t>
  </si>
  <si>
    <t>SI-00224366</t>
  </si>
  <si>
    <t>BRS-SWAP-C050(120)--FF-50</t>
  </si>
  <si>
    <t>BRS-SWAP-C050(124)--FF-50</t>
  </si>
  <si>
    <t>2023-03-25</t>
  </si>
  <si>
    <t>BRS-CHBP-C050(129)--GB-50</t>
  </si>
  <si>
    <t>55-50-0000-000</t>
  </si>
  <si>
    <t>51 Jefferson</t>
  </si>
  <si>
    <t>SI-00209066</t>
  </si>
  <si>
    <t>BROS-SWAP-C051(81)--FE-51</t>
  </si>
  <si>
    <t>51-C051-081</t>
  </si>
  <si>
    <t>CONCRETE CUTTING  CORING (Inactive)</t>
  </si>
  <si>
    <t>BRS-CHBP-C051(76)--GB-51</t>
  </si>
  <si>
    <t>SI-00222705</t>
  </si>
  <si>
    <t>55-51-0000-000</t>
  </si>
  <si>
    <t>52 Johnson</t>
  </si>
  <si>
    <t>SI-00203779</t>
  </si>
  <si>
    <t>FM-C052(148)--55-52</t>
  </si>
  <si>
    <t>52-C052-148</t>
  </si>
  <si>
    <t>SI-00214728</t>
  </si>
  <si>
    <t>SI-00223156</t>
  </si>
  <si>
    <t>IOWA CITY CITY OF - CEDAR RAPIDS, IA</t>
  </si>
  <si>
    <t>CNTRT-00003997</t>
  </si>
  <si>
    <t>55-52-0000-000</t>
  </si>
  <si>
    <t>STP-U-3715(668)--70-52</t>
  </si>
  <si>
    <t>53 Jones</t>
  </si>
  <si>
    <t>55-53-0000-000</t>
  </si>
  <si>
    <t>54 Keokuk</t>
  </si>
  <si>
    <t>BRS-CHBP-C054(117)--GB-54</t>
  </si>
  <si>
    <t>55-54-0000-000</t>
  </si>
  <si>
    <t>55 Kossuth</t>
  </si>
  <si>
    <t>SI-00203777</t>
  </si>
  <si>
    <t>BRS-C055(198)--60-55</t>
  </si>
  <si>
    <t>55-C055-198</t>
  </si>
  <si>
    <t>SI-00206174</t>
  </si>
  <si>
    <t>STBG-SWAP-C055(195)--FG-55</t>
  </si>
  <si>
    <t>55-C055-195</t>
  </si>
  <si>
    <t>SI-00206177</t>
  </si>
  <si>
    <t>FM-C055(197)--55-55</t>
  </si>
  <si>
    <t>55-C055-197</t>
  </si>
  <si>
    <t>SI-00209035</t>
  </si>
  <si>
    <t>BRS-SWAP-C055(194)--FF-55</t>
  </si>
  <si>
    <t>55-C055-194</t>
  </si>
  <si>
    <t>BRS-CHBP-C055(177)--GB-55</t>
  </si>
  <si>
    <t>55-55-0000-000</t>
  </si>
  <si>
    <t>56 Lee</t>
  </si>
  <si>
    <t>SI-00201104</t>
  </si>
  <si>
    <t>W L Miller Company</t>
  </si>
  <si>
    <t>FM-C056(112)--55-56</t>
  </si>
  <si>
    <t>56-C056-112</t>
  </si>
  <si>
    <t>SI-00201138</t>
  </si>
  <si>
    <t>BROS-SWAP-C056(111)--FE-56</t>
  </si>
  <si>
    <t>56-C056-111</t>
  </si>
  <si>
    <t>SI-00227691</t>
  </si>
  <si>
    <t>55-56-0000-000</t>
  </si>
  <si>
    <t>57 Linn</t>
  </si>
  <si>
    <t>SI-00196424</t>
  </si>
  <si>
    <t>K &amp; W Electric Inc</t>
  </si>
  <si>
    <t>ER-C057(155)--58-57</t>
  </si>
  <si>
    <t>57-C057-155</t>
  </si>
  <si>
    <t>SI-00196447</t>
  </si>
  <si>
    <t>Bard Materials</t>
  </si>
  <si>
    <t>STBG-SWAP-C057(138)--FG-57</t>
  </si>
  <si>
    <t>57-C057-138</t>
  </si>
  <si>
    <t>SI-00196448</t>
  </si>
  <si>
    <t>STBG-SWAP-C057(142)--FG-57</t>
  </si>
  <si>
    <t>57-C057-142</t>
  </si>
  <si>
    <t>SI-00201096</t>
  </si>
  <si>
    <t>PCI ROADS LLC</t>
  </si>
  <si>
    <t>FM-C057(157)--55-57</t>
  </si>
  <si>
    <t>57-C057-157</t>
  </si>
  <si>
    <t>SI-00201097</t>
  </si>
  <si>
    <t>FM-C057(158)--55-57</t>
  </si>
  <si>
    <t>57-C057-158</t>
  </si>
  <si>
    <t>SI-00208989</t>
  </si>
  <si>
    <t>SI-00208990</t>
  </si>
  <si>
    <t>SI-00227712</t>
  </si>
  <si>
    <t>STREB CONSTRUCTION CO</t>
  </si>
  <si>
    <t>STP-S-C057(165)--5E-57</t>
  </si>
  <si>
    <t>57-C057-165</t>
  </si>
  <si>
    <t>CI-0013048</t>
  </si>
  <si>
    <t>2023-01-03</t>
  </si>
  <si>
    <t>CUST-0000763 LINN CO ENGINEER</t>
  </si>
  <si>
    <t>FM-C057(144)--55-57</t>
  </si>
  <si>
    <t>55-57-0000-000</t>
  </si>
  <si>
    <t>CI-0014675</t>
  </si>
  <si>
    <t>58 Louisa</t>
  </si>
  <si>
    <t>SI-00203697</t>
  </si>
  <si>
    <t>BRANDT CONSTRUCTION CO  SUBSIDIARY</t>
  </si>
  <si>
    <t>FM-C058(64)--55-58</t>
  </si>
  <si>
    <t>58-C058-064</t>
  </si>
  <si>
    <t>SI-00203698</t>
  </si>
  <si>
    <t>FM-C058(65)--55-58</t>
  </si>
  <si>
    <t>58-C058-065</t>
  </si>
  <si>
    <t>SI-00203699</t>
  </si>
  <si>
    <t>FM-C058(66)--55-58</t>
  </si>
  <si>
    <t>58-C058-066</t>
  </si>
  <si>
    <t>SI-00219906</t>
  </si>
  <si>
    <t>FM-C058(67)--55-58</t>
  </si>
  <si>
    <t>58-C058-067</t>
  </si>
  <si>
    <t>BROSCHBP-C058(61)--GA-58</t>
  </si>
  <si>
    <t>55-58-0000-000</t>
  </si>
  <si>
    <t>59 Lucas</t>
  </si>
  <si>
    <t>55-59-0000-000</t>
  </si>
  <si>
    <t>60 Lyon</t>
  </si>
  <si>
    <t>SI-00201088</t>
  </si>
  <si>
    <t>BRS-SWAP-C060(123)--FF-60</t>
  </si>
  <si>
    <t>60-C060-123</t>
  </si>
  <si>
    <t>SI-00203739</t>
  </si>
  <si>
    <t>BRS-SWAP-C060(113)--FF-60</t>
  </si>
  <si>
    <t>60-C060-113</t>
  </si>
  <si>
    <t>SI-00203747</t>
  </si>
  <si>
    <t>BRS-SWAP-C060(118)--FF-60</t>
  </si>
  <si>
    <t>60-C060-118</t>
  </si>
  <si>
    <t>SI-00206288</t>
  </si>
  <si>
    <t>SI-00206298</t>
  </si>
  <si>
    <t>BRS-SWAP-C060(95)--FF-60</t>
  </si>
  <si>
    <t>60-C060-095</t>
  </si>
  <si>
    <t>2023-02-02</t>
  </si>
  <si>
    <t>SI-00209081</t>
  </si>
  <si>
    <t>55-60-0000-000</t>
  </si>
  <si>
    <t>61 Madison</t>
  </si>
  <si>
    <t>SI-00198630</t>
  </si>
  <si>
    <t>GRIMES ASPHALT &amp; PAVING CORP</t>
  </si>
  <si>
    <t>FM-C061(117)--55-61</t>
  </si>
  <si>
    <t>61-C061-117</t>
  </si>
  <si>
    <t>SI-00211923</t>
  </si>
  <si>
    <t>BRS-SWAP-2215(601)--FF-61</t>
  </si>
  <si>
    <t>61-2215-601</t>
  </si>
  <si>
    <t>SI-00211995</t>
  </si>
  <si>
    <t>HERBERGER CONSTRUCTION CO INC</t>
  </si>
  <si>
    <t>BRS-CHBP-C061(125)--GB-61</t>
  </si>
  <si>
    <t>61-C061-125</t>
  </si>
  <si>
    <t>SI-00217368</t>
  </si>
  <si>
    <t>SI-00219874</t>
  </si>
  <si>
    <t>SI-00222630</t>
  </si>
  <si>
    <t>HIGHWAY SIGNING INC</t>
  </si>
  <si>
    <t>FM-C061(126)--55-61</t>
  </si>
  <si>
    <t>61-C061-126</t>
  </si>
  <si>
    <t>BRS-SWAP-C061(115)--FF-61</t>
  </si>
  <si>
    <t>SI-00227767</t>
  </si>
  <si>
    <t>CI-0013951</t>
  </si>
  <si>
    <t>55-61-0000-000</t>
  </si>
  <si>
    <t>62 Mahaska</t>
  </si>
  <si>
    <t>SI-00212016</t>
  </si>
  <si>
    <t>FM-C062(100)--55-62</t>
  </si>
  <si>
    <t>62-C062-100</t>
  </si>
  <si>
    <t>SI-00222704</t>
  </si>
  <si>
    <t>55-62-0000-000</t>
  </si>
  <si>
    <t>63 Marion</t>
  </si>
  <si>
    <t>SI-00206312</t>
  </si>
  <si>
    <t>BNSF RAILWAY COMPANY</t>
  </si>
  <si>
    <t>CNTRT-00004786</t>
  </si>
  <si>
    <t>BRS-C063(142)--60-63</t>
  </si>
  <si>
    <t>Marion Co. BRS-C063(142)--60-63</t>
  </si>
  <si>
    <t>SI-00208152</t>
  </si>
  <si>
    <t>MARION CO SEC ROADS</t>
  </si>
  <si>
    <t>SI-00210606</t>
  </si>
  <si>
    <t>2023-02-14</t>
  </si>
  <si>
    <t>CNTRT-00004980</t>
  </si>
  <si>
    <t>STBG-SWAP-C063(137)--FG-63</t>
  </si>
  <si>
    <t>STBG-SWAP-C063(141)--FG-63</t>
  </si>
  <si>
    <t>55-63-0000-000</t>
  </si>
  <si>
    <t>64 Marshall</t>
  </si>
  <si>
    <t>55-64-0000-000</t>
  </si>
  <si>
    <t>65 Mills</t>
  </si>
  <si>
    <t>55-65-0000-000</t>
  </si>
  <si>
    <t>66 Mitchell</t>
  </si>
  <si>
    <t>BRS-CHBP-C066(78)--GB-66</t>
  </si>
  <si>
    <t>55-66-0000-000</t>
  </si>
  <si>
    <t>67 Monona</t>
  </si>
  <si>
    <t>SI-00214768</t>
  </si>
  <si>
    <t>STBG-SWAP-C067(92)--FG-67</t>
  </si>
  <si>
    <t>67-C067-092</t>
  </si>
  <si>
    <t>SI-00219907</t>
  </si>
  <si>
    <t>BROS-SWAP-C067(89)--FE-67</t>
  </si>
  <si>
    <t>67-C067-089</t>
  </si>
  <si>
    <t>SI-00227681</t>
  </si>
  <si>
    <t>55-67-0000-000</t>
  </si>
  <si>
    <t>68 Monroe</t>
  </si>
  <si>
    <t>SI-00198632</t>
  </si>
  <si>
    <t>PROGRESSIVE STRUCTURES LLC</t>
  </si>
  <si>
    <t>FM-C068(85)--55-68</t>
  </si>
  <si>
    <t>68-C068-085</t>
  </si>
  <si>
    <t>2023-02-06</t>
  </si>
  <si>
    <t>BROSCHBP-C068(74)--GA-68</t>
  </si>
  <si>
    <t>55-68-0000-000</t>
  </si>
  <si>
    <t>69 Montgomery</t>
  </si>
  <si>
    <t>SI-00198665</t>
  </si>
  <si>
    <t>BROS-SWAP-C069(69)--FE-69</t>
  </si>
  <si>
    <t>69-C069-069</t>
  </si>
  <si>
    <t>SI-00217291</t>
  </si>
  <si>
    <t>55-69-0000-000</t>
  </si>
  <si>
    <t>70 Muscatine</t>
  </si>
  <si>
    <t>55-70-0000-000</t>
  </si>
  <si>
    <t>71 O'Brien</t>
  </si>
  <si>
    <t>SI-00208993</t>
  </si>
  <si>
    <t>BROS-SWAP-C071(88)--FE-71</t>
  </si>
  <si>
    <t>71-C071-088</t>
  </si>
  <si>
    <t>55-71-0000-000</t>
  </si>
  <si>
    <t>72 Osceola</t>
  </si>
  <si>
    <t>55-72-0000-000</t>
  </si>
  <si>
    <t>73 Page</t>
  </si>
  <si>
    <t>SI-00198667</t>
  </si>
  <si>
    <t>BROS-SWAP-2412(601)--FE-73</t>
  </si>
  <si>
    <t>73-2412-601</t>
  </si>
  <si>
    <t>SI-00203773</t>
  </si>
  <si>
    <t>BRS-SWAP-C073(140)--FF-73</t>
  </si>
  <si>
    <t>73-C073-140</t>
  </si>
  <si>
    <t>SI-00203774</t>
  </si>
  <si>
    <t>SI-00209034</t>
  </si>
  <si>
    <t>SI-00211917</t>
  </si>
  <si>
    <t>STBG-SWAP-C073(142)--FG-73</t>
  </si>
  <si>
    <t>73-C073-142</t>
  </si>
  <si>
    <t>SI-00212001</t>
  </si>
  <si>
    <t>SI-00217373</t>
  </si>
  <si>
    <t>SI-00219895</t>
  </si>
  <si>
    <t>SI-00222640</t>
  </si>
  <si>
    <t>SI-00225547</t>
  </si>
  <si>
    <t>SI-00227753</t>
  </si>
  <si>
    <t>55-73-0000-000</t>
  </si>
  <si>
    <t>74 Palo Alto</t>
  </si>
  <si>
    <t>BRS-CHBP-C074(105)--GB-74</t>
  </si>
  <si>
    <t>55-74-0000-000</t>
  </si>
  <si>
    <t>75 Plymouth</t>
  </si>
  <si>
    <t>BROS-SWAP-C075(162)--FE-75</t>
  </si>
  <si>
    <t>IN04 Inter Fund Inbound Cash</t>
  </si>
  <si>
    <t>2023-01-09</t>
  </si>
  <si>
    <t>FM-C075(167)--55-75</t>
  </si>
  <si>
    <t>2023-02-28</t>
  </si>
  <si>
    <t>2023-03-27</t>
  </si>
  <si>
    <t>55-75-0000-000</t>
  </si>
  <si>
    <t>76 Pocahontas</t>
  </si>
  <si>
    <t>SI-00206144</t>
  </si>
  <si>
    <t>STBG-SWAP-C076(71)--FG-76</t>
  </si>
  <si>
    <t>76-C076-071</t>
  </si>
  <si>
    <t>SI-00209068</t>
  </si>
  <si>
    <t>FM-C076(64)--55-76</t>
  </si>
  <si>
    <t>76-C076-064</t>
  </si>
  <si>
    <t>55-76-0000-000</t>
  </si>
  <si>
    <t>77 Polk</t>
  </si>
  <si>
    <t>SI-00144723</t>
  </si>
  <si>
    <t>2022-08-16</t>
  </si>
  <si>
    <t>RYAN LAFFEY</t>
  </si>
  <si>
    <t>GENERAL SECONDARY-POLK</t>
  </si>
  <si>
    <t>FM-C077(277)--55-77</t>
  </si>
  <si>
    <t>SI-00206281</t>
  </si>
  <si>
    <t>STP-S-C077(217)--5E-77</t>
  </si>
  <si>
    <t>77-C077-217</t>
  </si>
  <si>
    <t>SI-00204334</t>
  </si>
  <si>
    <t>2023-02-01</t>
  </si>
  <si>
    <t>CNTRT-00001887</t>
  </si>
  <si>
    <t>HDP-C077(227)--6B-77</t>
  </si>
  <si>
    <t>SI-00209024</t>
  </si>
  <si>
    <t>Reilly Construction Co</t>
  </si>
  <si>
    <t>77-C077-227</t>
  </si>
  <si>
    <t>SI-00209071</t>
  </si>
  <si>
    <t>BRS-CHBP-C077(228)--GB-77</t>
  </si>
  <si>
    <t>77-C077-228</t>
  </si>
  <si>
    <t>SI-00211889</t>
  </si>
  <si>
    <t>STBG-SWAP-C077(230)--FG-77</t>
  </si>
  <si>
    <t>77-C077-230</t>
  </si>
  <si>
    <t>SI-00211993</t>
  </si>
  <si>
    <t>FM-TSF-C077(235)--5B-77</t>
  </si>
  <si>
    <t>77-C077-235</t>
  </si>
  <si>
    <t>SI-00211994</t>
  </si>
  <si>
    <t>FM-TSF-C077(236)--5B-77</t>
  </si>
  <si>
    <t>77-C077-236</t>
  </si>
  <si>
    <t>SI-00212019</t>
  </si>
  <si>
    <t>SI-00219908</t>
  </si>
  <si>
    <t>SI-00222629</t>
  </si>
  <si>
    <t>2023-04-03</t>
  </si>
  <si>
    <t>CI-0013668</t>
  </si>
  <si>
    <t>55-77-0000-000</t>
  </si>
  <si>
    <t>78 Pottawattamie</t>
  </si>
  <si>
    <t>SI-00203721</t>
  </si>
  <si>
    <t>Western Engineering Company Inc</t>
  </si>
  <si>
    <t>STBG-SWAP-C078(204)--FG-78</t>
  </si>
  <si>
    <t>78-C078-204</t>
  </si>
  <si>
    <t>SI-00219868</t>
  </si>
  <si>
    <t>STBG-SWAP-C078(201)--FG-78</t>
  </si>
  <si>
    <t>78-C078-201</t>
  </si>
  <si>
    <t>55-78-0000-000</t>
  </si>
  <si>
    <t>79 Poweshiek</t>
  </si>
  <si>
    <t>SI-00198668</t>
  </si>
  <si>
    <t>BRS-CHBP-C079(060)--GB-79</t>
  </si>
  <si>
    <t>79-C079-060</t>
  </si>
  <si>
    <t>SI-00198669</t>
  </si>
  <si>
    <t>BHS-SWAP-C079(62)--FC-79</t>
  </si>
  <si>
    <t>79-C079-062</t>
  </si>
  <si>
    <t>SI-00201095</t>
  </si>
  <si>
    <t>FM-C079(65)--55-79</t>
  </si>
  <si>
    <t>79-C079-065</t>
  </si>
  <si>
    <t>SI-00217374</t>
  </si>
  <si>
    <t>55-79-0000-000</t>
  </si>
  <si>
    <t>80 Ringgold</t>
  </si>
  <si>
    <t>SI-00206150</t>
  </si>
  <si>
    <t>ASPHALT SURFACE TECHNOLOGIES CORP</t>
  </si>
  <si>
    <t>FM-C080(79)--55-80</t>
  </si>
  <si>
    <t>80-C080-079</t>
  </si>
  <si>
    <t>SI-00206151</t>
  </si>
  <si>
    <t>FM-C080(80)--55-80</t>
  </si>
  <si>
    <t>80-C080-080</t>
  </si>
  <si>
    <t>SI-00206249</t>
  </si>
  <si>
    <t>BROS-SWAP-C080(82)--FE-80</t>
  </si>
  <si>
    <t>80-C080-082</t>
  </si>
  <si>
    <t>SI-00208994</t>
  </si>
  <si>
    <t>ER-C080(78)--58-80</t>
  </si>
  <si>
    <t>80-C080-078</t>
  </si>
  <si>
    <t>SI-00209080</t>
  </si>
  <si>
    <t>JAY-R CORPORATION</t>
  </si>
  <si>
    <t>BRS-SWAP-C080(83)--FF-80</t>
  </si>
  <si>
    <t>80-C080-083</t>
  </si>
  <si>
    <t>55-80-0000-000</t>
  </si>
  <si>
    <t>81 Sac</t>
  </si>
  <si>
    <t>SI-00196528</t>
  </si>
  <si>
    <t>FM-C081(82)--55-81</t>
  </si>
  <si>
    <t>81-C081-082</t>
  </si>
  <si>
    <t>SI-00198641</t>
  </si>
  <si>
    <t>SI-00201139</t>
  </si>
  <si>
    <t>BRS-SWAP-C081(81)--FF-81</t>
  </si>
  <si>
    <t>81-C081-081</t>
  </si>
  <si>
    <t>SI-00203775</t>
  </si>
  <si>
    <t>SI-00227679</t>
  </si>
  <si>
    <t>55-81-0000-000</t>
  </si>
  <si>
    <t>82 Scott</t>
  </si>
  <si>
    <t>BRS-CHBP-C082(60)--GB-82</t>
  </si>
  <si>
    <t>BRS-CHBP-C082(63)--GB-82</t>
  </si>
  <si>
    <t>55-82-0000-000</t>
  </si>
  <si>
    <t>83 Shelby</t>
  </si>
  <si>
    <t>SI-00196531</t>
  </si>
  <si>
    <t>FM-C083(83)--55-83</t>
  </si>
  <si>
    <t>83-C083-083</t>
  </si>
  <si>
    <t>SI-00225575</t>
  </si>
  <si>
    <t>55-83-0000-000</t>
  </si>
  <si>
    <t>84 Sioux</t>
  </si>
  <si>
    <t>SI-00201093</t>
  </si>
  <si>
    <t>BRS-SWAP-C084(170)--FF-84</t>
  </si>
  <si>
    <t>84-C084-170</t>
  </si>
  <si>
    <t>SI-00203718</t>
  </si>
  <si>
    <t>STBG-SWAP-C084(173)--FG-84</t>
  </si>
  <si>
    <t>84-C084-173</t>
  </si>
  <si>
    <t>SI-00206280</t>
  </si>
  <si>
    <t>SI-00211999</t>
  </si>
  <si>
    <t>SI-00217369</t>
  </si>
  <si>
    <t>SI-00222709</t>
  </si>
  <si>
    <t>BRS-CHBP-C084(160)--GB-84</t>
  </si>
  <si>
    <t>SI-00227764</t>
  </si>
  <si>
    <t>CI-0013595</t>
  </si>
  <si>
    <t>CUST-0001090 SIOUX CO ENGINEER</t>
  </si>
  <si>
    <t>FM-C084(176)--55-84</t>
  </si>
  <si>
    <t>55-84-0000-000</t>
  </si>
  <si>
    <t>85 Story</t>
  </si>
  <si>
    <t>SI-00198658</t>
  </si>
  <si>
    <t>FM-C085(165)--55-85</t>
  </si>
  <si>
    <t>85-C085-165</t>
  </si>
  <si>
    <t>SI-00201099</t>
  </si>
  <si>
    <t>STBG-SWAP-C085(164)--FG-85</t>
  </si>
  <si>
    <t>85-C085-164</t>
  </si>
  <si>
    <t>SI-00214724</t>
  </si>
  <si>
    <t>FM-C085(166)--55-85</t>
  </si>
  <si>
    <t>85-C085-166</t>
  </si>
  <si>
    <t>SI-00214725</t>
  </si>
  <si>
    <t>ROGNES BROS EXCAVATING</t>
  </si>
  <si>
    <t>FM-C085(167)--55-85</t>
  </si>
  <si>
    <t>85-C085-167</t>
  </si>
  <si>
    <t>SI-00214726</t>
  </si>
  <si>
    <t>FM-C085(168)--55-85</t>
  </si>
  <si>
    <t>85-C085-168</t>
  </si>
  <si>
    <t>BRS-CHBP-C085(155)--GB-85</t>
  </si>
  <si>
    <t>55-85-0000-000</t>
  </si>
  <si>
    <t>86 Tama</t>
  </si>
  <si>
    <t>SI-00225577</t>
  </si>
  <si>
    <t>BRS-SWAP-C086(107)--FF-86</t>
  </si>
  <si>
    <t>86-C086-107</t>
  </si>
  <si>
    <t>55-86-0000-000</t>
  </si>
  <si>
    <t>87 Taylor</t>
  </si>
  <si>
    <t>SI-00203722</t>
  </si>
  <si>
    <t>FM-C087(56)--55-87</t>
  </si>
  <si>
    <t>87-C087-056</t>
  </si>
  <si>
    <t>SI-00209065</t>
  </si>
  <si>
    <t>SI-00219873</t>
  </si>
  <si>
    <t>SI-00227763</t>
  </si>
  <si>
    <t>55-87-0000-000</t>
  </si>
  <si>
    <t>88 Union</t>
  </si>
  <si>
    <t>BROS-SWAP-C088(65)--FE-88</t>
  </si>
  <si>
    <t>55-88-0000-000</t>
  </si>
  <si>
    <t>89 Van Buren</t>
  </si>
  <si>
    <t>BRS-CHBP-C089(93)--GB-89</t>
  </si>
  <si>
    <t>55-89-0000-000</t>
  </si>
  <si>
    <t>90 Wapello</t>
  </si>
  <si>
    <t>SI-00196529</t>
  </si>
  <si>
    <t>Dirty30 Excavating &amp; Trucking LLC</t>
  </si>
  <si>
    <t>ER-C090(102)--58-90</t>
  </si>
  <si>
    <t>90-C090-102</t>
  </si>
  <si>
    <t>SI-00211996</t>
  </si>
  <si>
    <t>SI-00219876</t>
  </si>
  <si>
    <t>BROSCHBP-C090(95)--GA-90</t>
  </si>
  <si>
    <t>HSIP-SWAP-C090(101)--FJ-90</t>
  </si>
  <si>
    <t>SI-00227765</t>
  </si>
  <si>
    <t>55-90-0000-000</t>
  </si>
  <si>
    <t>91 Warren</t>
  </si>
  <si>
    <t>SI-00196502</t>
  </si>
  <si>
    <t>FM-C091(138)--55-91</t>
  </si>
  <si>
    <t>91-C091-138</t>
  </si>
  <si>
    <t>BROSCHBP-C091(132)--GA-91</t>
  </si>
  <si>
    <t>55-91-0000-000</t>
  </si>
  <si>
    <t>92 Washington</t>
  </si>
  <si>
    <t>SI-00198635</t>
  </si>
  <si>
    <t>FM-TSF-C092(116)--5B-92</t>
  </si>
  <si>
    <t>92-C092-116</t>
  </si>
  <si>
    <t>BROSCHBP-C092(109)--NC-92</t>
  </si>
  <si>
    <t>SI-00214723</t>
  </si>
  <si>
    <t>FLYNN CO INC</t>
  </si>
  <si>
    <t>STBG-SWAP-C092(114)--FG-92</t>
  </si>
  <si>
    <t>92-C092-114</t>
  </si>
  <si>
    <t>55-92-0000-000</t>
  </si>
  <si>
    <t>SI-0000004237 - reverseAV-3724 as only needed to get  pull in retainage release into FTM report from SI-00165606</t>
  </si>
  <si>
    <t>FM-C092(118)--55-92</t>
  </si>
  <si>
    <t>SI-0000004425 - reverseAV-3724 as only needed to get  pull in retainage release into FTM report from SI-00165606</t>
  </si>
  <si>
    <t>93 Wayne</t>
  </si>
  <si>
    <t>SI-00198631</t>
  </si>
  <si>
    <t>ER-C093(95)--58-93</t>
  </si>
  <si>
    <t>93-C093-095</t>
  </si>
  <si>
    <t>SI-00198703</t>
  </si>
  <si>
    <t>BROS-SWAP-C093(85)--FE-93</t>
  </si>
  <si>
    <t>93-C093-085</t>
  </si>
  <si>
    <t>SI-00206282</t>
  </si>
  <si>
    <t>SI-00214735</t>
  </si>
  <si>
    <t>CI-0013226</t>
  </si>
  <si>
    <t>55-93-0000-000</t>
  </si>
  <si>
    <t>94 Webster</t>
  </si>
  <si>
    <t>SI-00198692</t>
  </si>
  <si>
    <t>FORT DODGE ASPHALT COMPANY</t>
  </si>
  <si>
    <t>FM-C094(130)--55-94</t>
  </si>
  <si>
    <t>94-C094-130</t>
  </si>
  <si>
    <t>SI-00201024</t>
  </si>
  <si>
    <t>BRS-SWAP-C094(121)--FF-94</t>
  </si>
  <si>
    <t>94-C094-121</t>
  </si>
  <si>
    <t>SI-00201025</t>
  </si>
  <si>
    <t>BRS-SWAP-C094(122)--FF-94</t>
  </si>
  <si>
    <t>94-C094-122</t>
  </si>
  <si>
    <t>BRS-SWAP-C094(113)--FF-94</t>
  </si>
  <si>
    <t>55-94-0000-000</t>
  </si>
  <si>
    <t>95 Winnebago</t>
  </si>
  <si>
    <t>SI-00198642</t>
  </si>
  <si>
    <t>FM-C095(82)--55-95</t>
  </si>
  <si>
    <t>95-C095-082</t>
  </si>
  <si>
    <t>SI-00208998</t>
  </si>
  <si>
    <t>BRS-SWAP-C095(81)--FF-95</t>
  </si>
  <si>
    <t>95-C095-081</t>
  </si>
  <si>
    <t>55-95-0000-000</t>
  </si>
  <si>
    <t>96 Winneshiek</t>
  </si>
  <si>
    <t>SI-00198704</t>
  </si>
  <si>
    <t>BRS-SWAP-C096(119)--FF-96</t>
  </si>
  <si>
    <t>96-C096-119</t>
  </si>
  <si>
    <t>STBG-SWAP-C096(153)--SG-96</t>
  </si>
  <si>
    <t>55-96-0000-000</t>
  </si>
  <si>
    <t>97 Woodbury</t>
  </si>
  <si>
    <t>SI-00196427</t>
  </si>
  <si>
    <t>BROS-SWAP-C097(148)--FE-97</t>
  </si>
  <si>
    <t>97-C097-148</t>
  </si>
  <si>
    <t>SI-00201137</t>
  </si>
  <si>
    <t>FM-C097(132)--55-97</t>
  </si>
  <si>
    <t>97-C097-132</t>
  </si>
  <si>
    <t>SI-00203692</t>
  </si>
  <si>
    <t>SI-00203738</t>
  </si>
  <si>
    <t>SI-00209073</t>
  </si>
  <si>
    <t>SI-00217292</t>
  </si>
  <si>
    <t>KNIFE RIVER CORPORATION</t>
  </si>
  <si>
    <t>FM-C097(136)--55-97</t>
  </si>
  <si>
    <t>97-C097-136</t>
  </si>
  <si>
    <t>SI-00217372</t>
  </si>
  <si>
    <t>SI-00219843</t>
  </si>
  <si>
    <t>BROS-C097(133)--5F-97</t>
  </si>
  <si>
    <t>97-C097-133</t>
  </si>
  <si>
    <t>SI-00219851</t>
  </si>
  <si>
    <t>IOWA CIVIL CONTRACTING INC</t>
  </si>
  <si>
    <t>ER-C097(138)--58-97</t>
  </si>
  <si>
    <t>97-C097-138</t>
  </si>
  <si>
    <t>SI-00219879</t>
  </si>
  <si>
    <t>SI-00222416</t>
  </si>
  <si>
    <t>SI-00222710</t>
  </si>
  <si>
    <t>STBG-SWAP-C097(144)--FG-97</t>
  </si>
  <si>
    <t>CI-0014347</t>
  </si>
  <si>
    <t>CI-0014351</t>
  </si>
  <si>
    <t>55-97-0000-000</t>
  </si>
  <si>
    <t>98 Worth</t>
  </si>
  <si>
    <t>SI-00201100</t>
  </si>
  <si>
    <t>Minturn Inc</t>
  </si>
  <si>
    <t>BHOS-SWAP-C098(83)--FB-98</t>
  </si>
  <si>
    <t>98-C098-083</t>
  </si>
  <si>
    <t>SI-00219875</t>
  </si>
  <si>
    <t>FM-C098(82)--55-98</t>
  </si>
  <si>
    <t>98-C098-082</t>
  </si>
  <si>
    <t>55-98-0000-000</t>
  </si>
  <si>
    <t>99 Wright</t>
  </si>
  <si>
    <t>55-99-0000-000</t>
  </si>
  <si>
    <t>Total for All Regions</t>
  </si>
  <si>
    <t>(Blank)</t>
  </si>
  <si>
    <t>00 No County</t>
  </si>
  <si>
    <t>Total Miscellaneous Revenue</t>
  </si>
  <si>
    <t>Miscellaneous Revenue - Customer Invoices</t>
  </si>
  <si>
    <t>Miscellaneous Revenue - JL Income</t>
  </si>
  <si>
    <t>Total Federal-aid Revenue</t>
  </si>
  <si>
    <t>Total Road Use Tax Revenue</t>
  </si>
  <si>
    <t>Total FM Match Expenses</t>
  </si>
  <si>
    <t>FM Match Expenses - Supplier Invoices</t>
  </si>
  <si>
    <t>FM Match Expenses - JL Expense</t>
  </si>
  <si>
    <t>Total FM Only Expenses</t>
  </si>
  <si>
    <t>FM Only Expenses - Supplier Invoices</t>
  </si>
  <si>
    <t>FM Only Expenses - JL Expense</t>
  </si>
  <si>
    <t>Total Income</t>
  </si>
  <si>
    <t>Customer Invoices</t>
  </si>
  <si>
    <t>JL Income</t>
  </si>
  <si>
    <t>Total Expense</t>
  </si>
  <si>
    <t>Supplier Invoices</t>
  </si>
  <si>
    <t>JL Expense</t>
  </si>
  <si>
    <t>Region</t>
  </si>
  <si>
    <t>Region to exclude</t>
  </si>
  <si>
    <t>End Date</t>
  </si>
  <si>
    <t>Start Date</t>
  </si>
  <si>
    <t>Farm To Market Income and Expense (Monthly - for Cash Flow)</t>
  </si>
  <si>
    <t>Reimbursement from contractor????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</si>
</sst>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#,##0.00;\(#,##0.00\)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</font>
    <font>
      <sz val="10"/>
      <name val="Arial"/>
    </font>
    <font>
      <b/>
      <sz val="10"/>
      <name val="Arial"/>
    </font>
    <font>
      <b/>
      <i/>
      <sz val="10"/>
      <name val="Arial"/>
    </font>
    <font>
      <sz val="11"/>
      <color theme="0" tint="-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/>
    <xf numFmtId="0" fontId="2" fillId="0" borderId="0" xfId="0" applyFont="1"/>
    <xf numFmtId="0" fontId="0" fillId="3" borderId="0" xfId="0" applyFill="1"/>
    <xf numFmtId="0" fontId="0" fillId="0" borderId="0" xfId="0" applyFill="1"/>
    <xf numFmtId="2" fontId="0" fillId="0" borderId="0" xfId="0" applyNumberFormat="1" applyFill="1"/>
    <xf numFmtId="0" fontId="3" fillId="0" borderId="0" xfId="1"/>
    <xf numFmtId="7" fontId="4" fillId="4" borderId="0" xfId="1" applyNumberFormat="1" applyFont="1" applyFill="1" applyAlignment="1">
      <alignment horizontal="right" vertical="top"/>
    </xf>
    <xf numFmtId="4" fontId="3" fillId="0" borderId="0" xfId="1" applyNumberFormat="1" applyAlignment="1">
      <alignment horizontal="right" vertical="top"/>
    </xf>
    <xf numFmtId="4" fontId="3" fillId="0" borderId="0" xfId="1" applyNumberFormat="1" applyAlignment="1">
      <alignment vertical="top" wrapText="1"/>
    </xf>
    <xf numFmtId="4" fontId="3" fillId="5" borderId="0" xfId="1" applyNumberFormat="1" applyFill="1" applyAlignment="1">
      <alignment vertical="top" wrapText="1"/>
    </xf>
    <xf numFmtId="164" fontId="4" fillId="4" borderId="0" xfId="1" applyNumberFormat="1" applyFont="1" applyFill="1" applyAlignment="1">
      <alignment horizontal="right" vertical="top"/>
    </xf>
    <xf numFmtId="4" fontId="4" fillId="0" borderId="0" xfId="1" applyNumberFormat="1" applyFont="1" applyAlignment="1">
      <alignment horizontal="center" vertical="top" wrapText="1"/>
    </xf>
    <xf numFmtId="4" fontId="3" fillId="0" borderId="0" xfId="1" applyNumberFormat="1"/>
    <xf numFmtId="4" fontId="3" fillId="0" borderId="0" xfId="1" applyNumberFormat="1" applyAlignment="1">
      <alignment vertical="top"/>
    </xf>
    <xf numFmtId="4" fontId="4" fillId="0" borderId="0" xfId="1" applyNumberFormat="1" applyFont="1" applyAlignment="1">
      <alignment vertical="top"/>
    </xf>
    <xf numFmtId="14" fontId="3" fillId="0" borderId="0" xfId="1" applyNumberFormat="1" applyAlignment="1">
      <alignment vertical="top"/>
    </xf>
    <xf numFmtId="4" fontId="5" fillId="5" borderId="0" xfId="1" applyNumberFormat="1" applyFont="1" applyFill="1" applyAlignment="1">
      <alignment horizontal="left" vertical="top"/>
    </xf>
    <xf numFmtId="0" fontId="0" fillId="6" borderId="0" xfId="0" applyFill="1"/>
    <xf numFmtId="0" fontId="0" fillId="3" borderId="1" xfId="0" applyFill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Fill="1"/>
  </cellXfs>
  <cellStyles count="2">
    <cellStyle name="Normal" xfId="0" builtinId="0"/>
    <cellStyle name="Normal 2" xfId="1" xr:uid="{408D0ADD-9923-49E6-A0E3-B803EC2579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BDCDC-09C0-414D-B293-3695BBE94826}">
  <dimension ref="A1:Q871"/>
  <sheetViews>
    <sheetView tabSelected="1" workbookViewId="0">
      <pane ySplit="4" topLeftCell="A5" activePane="bottomLeft" state="frozen"/>
      <selection pane="bottomLeft" activeCell="Q1" sqref="O1:Q1048576"/>
    </sheetView>
  </sheetViews>
  <sheetFormatPr defaultColWidth="28.42578125" defaultRowHeight="15" x14ac:dyDescent="0.25"/>
  <cols>
    <col min="1" max="1" width="14.28515625" customWidth="1"/>
    <col min="2" max="2" width="14.140625" customWidth="1"/>
    <col min="4" max="4" width="16.140625" customWidth="1"/>
    <col min="5" max="5" width="25.42578125" customWidth="1"/>
    <col min="6" max="6" width="15" customWidth="1"/>
    <col min="8" max="8" width="16.85546875" customWidth="1"/>
    <col min="9" max="9" width="14.42578125" customWidth="1"/>
    <col min="11" max="11" width="10.7109375" hidden="1" customWidth="1"/>
    <col min="12" max="12" width="16.7109375" hidden="1" customWidth="1"/>
    <col min="13" max="13" width="10.7109375" hidden="1" customWidth="1"/>
    <col min="15" max="15" width="10.7109375" hidden="1" customWidth="1"/>
    <col min="16" max="16" width="16.7109375" hidden="1" customWidth="1"/>
    <col min="17" max="17" width="10.7109375" hidden="1" customWidth="1"/>
  </cols>
  <sheetData>
    <row r="1" spans="1:17" x14ac:dyDescent="0.25">
      <c r="A1" s="21" t="s">
        <v>0</v>
      </c>
      <c r="B1" s="21"/>
      <c r="C1" s="21"/>
      <c r="D1" s="21"/>
      <c r="E1" s="21"/>
      <c r="F1" s="21"/>
      <c r="G1" s="21"/>
      <c r="H1" s="21"/>
    </row>
    <row r="2" spans="1:17" x14ac:dyDescent="0.25">
      <c r="A2" s="21" t="s">
        <v>1</v>
      </c>
      <c r="B2" s="21"/>
      <c r="C2" s="21"/>
      <c r="D2" s="21"/>
      <c r="E2" s="21"/>
      <c r="F2" s="21"/>
      <c r="G2" s="21"/>
      <c r="H2" s="21"/>
    </row>
    <row r="3" spans="1:17" x14ac:dyDescent="0.25">
      <c r="A3" s="22" t="s">
        <v>9</v>
      </c>
      <c r="B3" s="22"/>
      <c r="C3" s="22"/>
      <c r="D3" s="22"/>
      <c r="E3" s="22"/>
      <c r="F3" s="1" t="s">
        <v>12</v>
      </c>
    </row>
    <row r="4" spans="1:17" x14ac:dyDescent="0.25">
      <c r="A4" s="2" t="s">
        <v>2</v>
      </c>
      <c r="B4" s="2" t="s">
        <v>3</v>
      </c>
      <c r="C4" s="2" t="s">
        <v>11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10</v>
      </c>
      <c r="I4" s="2" t="s">
        <v>8</v>
      </c>
    </row>
    <row r="5" spans="1:17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>
        <v>1.66</v>
      </c>
      <c r="K5" s="4" t="str">
        <f>IF($H5="Expense Total", I5,"")</f>
        <v/>
      </c>
      <c r="L5" s="4" t="str">
        <f>IF($H5="Expense Total", $A5,"")</f>
        <v/>
      </c>
      <c r="M5" s="4" t="str">
        <f>IF(AND($H5="Expense Total",NOT(ISBLANK($L5))), VLOOKUP($L5,'Cash Flow Report'!$A$7:$T$107,4,FALSE),"")</f>
        <v/>
      </c>
      <c r="O5" s="4" t="str">
        <f>IF($H5="Income Total", $I5,"")</f>
        <v/>
      </c>
      <c r="P5" s="4" t="str">
        <f>IF($H5="Income Total", $A5,"")</f>
        <v/>
      </c>
      <c r="Q5" s="4" t="str">
        <f>IF(AND($H5="Income Total",NOT(ISBLANK($P5))), VLOOKUP($P5,'Cash Flow Report'!$A$7:$T$107,7,FALSE),"")</f>
        <v/>
      </c>
    </row>
    <row r="6" spans="1:17" x14ac:dyDescent="0.25">
      <c r="A6" t="s">
        <v>13</v>
      </c>
      <c r="B6" t="s">
        <v>21</v>
      </c>
      <c r="C6" t="s">
        <v>15</v>
      </c>
      <c r="D6" t="s">
        <v>22</v>
      </c>
      <c r="E6" t="s">
        <v>17</v>
      </c>
      <c r="F6" t="s">
        <v>18</v>
      </c>
      <c r="G6" t="s">
        <v>19</v>
      </c>
      <c r="H6" t="s">
        <v>20</v>
      </c>
      <c r="I6">
        <v>13004.72</v>
      </c>
      <c r="K6" s="4" t="str">
        <f t="shared" ref="K6:K69" si="0">IF($H6="Expense Total", I6,"")</f>
        <v/>
      </c>
      <c r="L6" s="4" t="str">
        <f t="shared" ref="L6:L69" si="1">IF($H6="Expense Total", $A6,"")</f>
        <v/>
      </c>
      <c r="M6" s="4" t="str">
        <f>IF(AND($H6="Expense Total",NOT(ISBLANK($L6))), VLOOKUP($L6,'Cash Flow Report'!$A$7:$T$107,4,FALSE),"")</f>
        <v/>
      </c>
      <c r="O6" s="4" t="str">
        <f t="shared" ref="O6:O69" si="2">IF($H6="Income Total", $I6,"")</f>
        <v/>
      </c>
      <c r="P6" s="4" t="str">
        <f t="shared" ref="P6:P69" si="3">IF($H6="Income Total", $A6,"")</f>
        <v/>
      </c>
      <c r="Q6" s="4" t="str">
        <f>IF(AND($H6="Income Total",NOT(ISBLANK($P6))), VLOOKUP($P6,'Cash Flow Report'!$A$7:$T$107,7,FALSE),"")</f>
        <v/>
      </c>
    </row>
    <row r="7" spans="1:17" x14ac:dyDescent="0.25">
      <c r="A7" t="s">
        <v>13</v>
      </c>
      <c r="B7" t="s">
        <v>23</v>
      </c>
      <c r="C7" t="s">
        <v>15</v>
      </c>
      <c r="D7" t="s">
        <v>24</v>
      </c>
      <c r="E7" t="s">
        <v>17</v>
      </c>
      <c r="F7" t="s">
        <v>18</v>
      </c>
      <c r="G7" t="s">
        <v>25</v>
      </c>
      <c r="H7" t="s">
        <v>26</v>
      </c>
      <c r="I7">
        <v>5941.62</v>
      </c>
      <c r="K7" s="4" t="str">
        <f t="shared" si="0"/>
        <v/>
      </c>
      <c r="L7" s="4" t="str">
        <f t="shared" si="1"/>
        <v/>
      </c>
      <c r="M7" s="4" t="str">
        <f>IF(AND($H7="Expense Total",NOT(ISBLANK($L7))), VLOOKUP($L7,'Cash Flow Report'!$A$7:$T$107,4,FALSE),"")</f>
        <v/>
      </c>
      <c r="O7" s="4" t="str">
        <f t="shared" si="2"/>
        <v/>
      </c>
      <c r="P7" s="4" t="str">
        <f t="shared" si="3"/>
        <v/>
      </c>
      <c r="Q7" s="4" t="str">
        <f>IF(AND($H7="Income Total",NOT(ISBLANK($P7))), VLOOKUP($P7,'Cash Flow Report'!$A$7:$T$107,7,FALSE),"")</f>
        <v/>
      </c>
    </row>
    <row r="8" spans="1:17" x14ac:dyDescent="0.25">
      <c r="A8" t="s">
        <v>13</v>
      </c>
      <c r="B8" t="s">
        <v>27</v>
      </c>
      <c r="C8" t="s">
        <v>15</v>
      </c>
      <c r="D8" t="s">
        <v>24</v>
      </c>
      <c r="E8" t="s">
        <v>17</v>
      </c>
      <c r="F8" t="s">
        <v>18</v>
      </c>
      <c r="G8" t="s">
        <v>28</v>
      </c>
      <c r="H8" t="s">
        <v>29</v>
      </c>
      <c r="I8">
        <v>5344.49</v>
      </c>
      <c r="K8" s="4" t="str">
        <f t="shared" si="0"/>
        <v/>
      </c>
      <c r="L8" s="4" t="str">
        <f t="shared" si="1"/>
        <v/>
      </c>
      <c r="M8" s="4" t="str">
        <f>IF(AND($H8="Expense Total",NOT(ISBLANK($L8))), VLOOKUP($L8,'Cash Flow Report'!$A$7:$T$107,4,FALSE),"")</f>
        <v/>
      </c>
      <c r="O8" s="4" t="str">
        <f t="shared" si="2"/>
        <v/>
      </c>
      <c r="P8" s="4" t="str">
        <f t="shared" si="3"/>
        <v/>
      </c>
      <c r="Q8" s="4" t="str">
        <f>IF(AND($H8="Income Total",NOT(ISBLANK($P8))), VLOOKUP($P8,'Cash Flow Report'!$A$7:$T$107,7,FALSE),"")</f>
        <v/>
      </c>
    </row>
    <row r="9" spans="1:17" x14ac:dyDescent="0.25">
      <c r="A9" t="s">
        <v>13</v>
      </c>
      <c r="B9" t="s">
        <v>30</v>
      </c>
      <c r="C9" t="s">
        <v>15</v>
      </c>
      <c r="D9" t="s">
        <v>31</v>
      </c>
      <c r="E9" t="s">
        <v>32</v>
      </c>
      <c r="F9" t="s">
        <v>33</v>
      </c>
      <c r="G9" t="s">
        <v>34</v>
      </c>
      <c r="H9" t="s">
        <v>34</v>
      </c>
      <c r="I9">
        <v>11304.08</v>
      </c>
      <c r="K9" s="4" t="str">
        <f t="shared" si="0"/>
        <v/>
      </c>
      <c r="L9" s="4" t="str">
        <f t="shared" si="1"/>
        <v/>
      </c>
      <c r="M9" s="4" t="str">
        <f>IF(AND($H9="Expense Total",NOT(ISBLANK($L9))), VLOOKUP($L9,'Cash Flow Report'!$A$7:$T$107,4,FALSE),"")</f>
        <v/>
      </c>
      <c r="O9" s="4" t="str">
        <f t="shared" si="2"/>
        <v/>
      </c>
      <c r="P9" s="4" t="str">
        <f t="shared" si="3"/>
        <v/>
      </c>
      <c r="Q9" s="4" t="str">
        <f>IF(AND($H9="Income Total",NOT(ISBLANK($P9))), VLOOKUP($P9,'Cash Flow Report'!$A$7:$T$107,7,FALSE),"")</f>
        <v/>
      </c>
    </row>
    <row r="10" spans="1:17" ht="15.75" x14ac:dyDescent="0.25">
      <c r="A10" t="s">
        <v>13</v>
      </c>
      <c r="B10" t="s">
        <v>18</v>
      </c>
      <c r="C10" t="s">
        <v>18</v>
      </c>
      <c r="D10" t="s">
        <v>18</v>
      </c>
      <c r="E10" t="s">
        <v>18</v>
      </c>
      <c r="F10" t="s">
        <v>18</v>
      </c>
      <c r="G10" t="s">
        <v>18</v>
      </c>
      <c r="H10" s="3" t="s">
        <v>35</v>
      </c>
      <c r="I10">
        <v>35596.57</v>
      </c>
      <c r="K10" s="4">
        <f t="shared" si="0"/>
        <v>35596.57</v>
      </c>
      <c r="L10" s="4" t="str">
        <f t="shared" si="1"/>
        <v>01 Adair</v>
      </c>
      <c r="M10" s="4">
        <f>IF(AND($H10="Expense Total",NOT(ISBLANK($L10))), VLOOKUP($L10,'Cash Flow Report'!$A$7:$T$107,4,FALSE),"")</f>
        <v>35596.57</v>
      </c>
      <c r="O10" s="4" t="str">
        <f t="shared" si="2"/>
        <v/>
      </c>
      <c r="P10" s="4" t="str">
        <f t="shared" si="3"/>
        <v/>
      </c>
      <c r="Q10" s="4" t="str">
        <f>IF(AND($H10="Income Total",NOT(ISBLANK($P10))), VLOOKUP($P10,'Cash Flow Report'!$A$7:$T$107,7,FALSE),"")</f>
        <v/>
      </c>
    </row>
    <row r="11" spans="1:17" x14ac:dyDescent="0.25">
      <c r="A11" t="s">
        <v>13</v>
      </c>
      <c r="B11" t="s">
        <v>18</v>
      </c>
      <c r="C11" t="s">
        <v>36</v>
      </c>
      <c r="D11" t="s">
        <v>37</v>
      </c>
      <c r="E11" t="s">
        <v>18</v>
      </c>
      <c r="F11" t="s">
        <v>18</v>
      </c>
      <c r="G11" t="s">
        <v>38</v>
      </c>
      <c r="H11" t="s">
        <v>18</v>
      </c>
      <c r="I11">
        <v>219938.88</v>
      </c>
      <c r="K11" s="4" t="str">
        <f t="shared" si="0"/>
        <v/>
      </c>
      <c r="L11" s="4" t="str">
        <f t="shared" si="1"/>
        <v/>
      </c>
      <c r="M11" s="4" t="str">
        <f>IF(AND($H11="Expense Total",NOT(ISBLANK($L11))), VLOOKUP($L11,'Cash Flow Report'!$A$7:$T$107,4,FALSE),"")</f>
        <v/>
      </c>
      <c r="O11" s="4" t="str">
        <f t="shared" si="2"/>
        <v/>
      </c>
      <c r="P11" s="4" t="str">
        <f t="shared" si="3"/>
        <v/>
      </c>
      <c r="Q11" s="4" t="str">
        <f>IF(AND($H11="Income Total",NOT(ISBLANK($P11))), VLOOKUP($P11,'Cash Flow Report'!$A$7:$T$107,7,FALSE),"")</f>
        <v/>
      </c>
    </row>
    <row r="12" spans="1:17" ht="15.75" x14ac:dyDescent="0.25">
      <c r="A12" t="s">
        <v>13</v>
      </c>
      <c r="B12" t="s">
        <v>18</v>
      </c>
      <c r="C12" t="s">
        <v>18</v>
      </c>
      <c r="D12" t="s">
        <v>18</v>
      </c>
      <c r="E12" t="s">
        <v>18</v>
      </c>
      <c r="F12" t="s">
        <v>18</v>
      </c>
      <c r="G12" t="s">
        <v>18</v>
      </c>
      <c r="H12" s="3" t="s">
        <v>39</v>
      </c>
      <c r="I12">
        <v>219938.88</v>
      </c>
      <c r="K12" s="4" t="str">
        <f t="shared" si="0"/>
        <v/>
      </c>
      <c r="L12" s="4" t="str">
        <f t="shared" si="1"/>
        <v/>
      </c>
      <c r="M12" s="4" t="str">
        <f>IF(AND($H12="Expense Total",NOT(ISBLANK($L12))), VLOOKUP($L12,'Cash Flow Report'!$A$7:$T$107,4,FALSE),"")</f>
        <v/>
      </c>
      <c r="O12" s="4">
        <f t="shared" si="2"/>
        <v>219938.88</v>
      </c>
      <c r="P12" s="4" t="str">
        <f t="shared" si="3"/>
        <v>01 Adair</v>
      </c>
      <c r="Q12" s="4">
        <f>IF(AND($H12="Income Total",NOT(ISBLANK($P12))), VLOOKUP($P12,'Cash Flow Report'!$A$7:$T$107,7,FALSE),"")</f>
        <v>219938.88</v>
      </c>
    </row>
    <row r="13" spans="1:17" x14ac:dyDescent="0.25">
      <c r="K13" s="4" t="str">
        <f t="shared" si="0"/>
        <v/>
      </c>
      <c r="L13" s="4" t="str">
        <f t="shared" si="1"/>
        <v/>
      </c>
      <c r="M13" s="4" t="str">
        <f>IF(AND($H13="Expense Total",NOT(ISBLANK($L13))), VLOOKUP($L13,'Cash Flow Report'!$A$7:$T$107,4,FALSE),"")</f>
        <v/>
      </c>
      <c r="O13" s="4" t="str">
        <f t="shared" si="2"/>
        <v/>
      </c>
      <c r="P13" s="4" t="str">
        <f t="shared" si="3"/>
        <v/>
      </c>
      <c r="Q13" s="4" t="str">
        <f>IF(AND($H13="Income Total",NOT(ISBLANK($P13))), VLOOKUP($P13,'Cash Flow Report'!$A$7:$T$107,7,FALSE),"")</f>
        <v/>
      </c>
    </row>
    <row r="14" spans="1:17" x14ac:dyDescent="0.25">
      <c r="A14" t="s">
        <v>40</v>
      </c>
      <c r="B14" t="s">
        <v>41</v>
      </c>
      <c r="C14" t="s">
        <v>15</v>
      </c>
      <c r="D14" t="s">
        <v>42</v>
      </c>
      <c r="E14" t="s">
        <v>43</v>
      </c>
      <c r="F14" t="s">
        <v>18</v>
      </c>
      <c r="G14" t="s">
        <v>44</v>
      </c>
      <c r="H14" t="s">
        <v>45</v>
      </c>
      <c r="I14">
        <v>23333.24</v>
      </c>
      <c r="K14" s="4" t="str">
        <f t="shared" si="0"/>
        <v/>
      </c>
      <c r="L14" s="4" t="str">
        <f t="shared" si="1"/>
        <v/>
      </c>
      <c r="M14" s="4" t="str">
        <f>IF(AND($H14="Expense Total",NOT(ISBLANK($L14))), VLOOKUP($L14,'Cash Flow Report'!$A$7:$T$107,4,FALSE),"")</f>
        <v/>
      </c>
      <c r="O14" s="4" t="str">
        <f t="shared" si="2"/>
        <v/>
      </c>
      <c r="P14" s="4" t="str">
        <f t="shared" si="3"/>
        <v/>
      </c>
      <c r="Q14" s="4" t="str">
        <f>IF(AND($H14="Income Total",NOT(ISBLANK($P14))), VLOOKUP($P14,'Cash Flow Report'!$A$7:$T$107,7,FALSE),"")</f>
        <v/>
      </c>
    </row>
    <row r="15" spans="1:17" x14ac:dyDescent="0.25">
      <c r="A15" t="s">
        <v>40</v>
      </c>
      <c r="B15" t="s">
        <v>18</v>
      </c>
      <c r="C15" t="s">
        <v>36</v>
      </c>
      <c r="D15" t="s">
        <v>46</v>
      </c>
      <c r="E15" t="s">
        <v>18</v>
      </c>
      <c r="F15" t="s">
        <v>18</v>
      </c>
      <c r="G15" t="s">
        <v>44</v>
      </c>
      <c r="H15" t="s">
        <v>18</v>
      </c>
      <c r="I15">
        <v>-23333.24</v>
      </c>
      <c r="K15" s="4" t="str">
        <f t="shared" si="0"/>
        <v/>
      </c>
      <c r="L15" s="4" t="str">
        <f t="shared" si="1"/>
        <v/>
      </c>
      <c r="M15" s="4" t="str">
        <f>IF(AND($H15="Expense Total",NOT(ISBLANK($L15))), VLOOKUP($L15,'Cash Flow Report'!$A$7:$T$107,4,FALSE),"")</f>
        <v/>
      </c>
      <c r="O15" s="4" t="str">
        <f t="shared" si="2"/>
        <v/>
      </c>
      <c r="P15" s="4" t="str">
        <f t="shared" si="3"/>
        <v/>
      </c>
      <c r="Q15" s="4" t="str">
        <f>IF(AND($H15="Income Total",NOT(ISBLANK($P15))), VLOOKUP($P15,'Cash Flow Report'!$A$7:$T$107,7,FALSE),"")</f>
        <v/>
      </c>
    </row>
    <row r="16" spans="1:17" x14ac:dyDescent="0.25">
      <c r="A16" t="s">
        <v>40</v>
      </c>
      <c r="B16" t="s">
        <v>47</v>
      </c>
      <c r="C16" t="s">
        <v>15</v>
      </c>
      <c r="D16" t="s">
        <v>48</v>
      </c>
      <c r="E16" t="s">
        <v>49</v>
      </c>
      <c r="F16" t="s">
        <v>18</v>
      </c>
      <c r="G16" t="s">
        <v>50</v>
      </c>
      <c r="H16" t="s">
        <v>51</v>
      </c>
      <c r="I16">
        <v>29999</v>
      </c>
      <c r="K16" s="4" t="str">
        <f t="shared" si="0"/>
        <v/>
      </c>
      <c r="L16" s="4" t="str">
        <f t="shared" si="1"/>
        <v/>
      </c>
      <c r="M16" s="4" t="str">
        <f>IF(AND($H16="Expense Total",NOT(ISBLANK($L16))), VLOOKUP($L16,'Cash Flow Report'!$A$7:$T$107,4,FALSE),"")</f>
        <v/>
      </c>
      <c r="O16" s="4" t="str">
        <f t="shared" si="2"/>
        <v/>
      </c>
      <c r="P16" s="4" t="str">
        <f t="shared" si="3"/>
        <v/>
      </c>
      <c r="Q16" s="4" t="str">
        <f>IF(AND($H16="Income Total",NOT(ISBLANK($P16))), VLOOKUP($P16,'Cash Flow Report'!$A$7:$T$107,7,FALSE),"")</f>
        <v/>
      </c>
    </row>
    <row r="17" spans="1:17" ht="15.75" x14ac:dyDescent="0.25">
      <c r="A17" t="s">
        <v>40</v>
      </c>
      <c r="B17" t="s">
        <v>18</v>
      </c>
      <c r="C17" t="s">
        <v>18</v>
      </c>
      <c r="D17" t="s">
        <v>18</v>
      </c>
      <c r="E17" t="s">
        <v>18</v>
      </c>
      <c r="F17" t="s">
        <v>18</v>
      </c>
      <c r="G17" t="s">
        <v>18</v>
      </c>
      <c r="H17" s="3" t="s">
        <v>35</v>
      </c>
      <c r="I17">
        <v>29999</v>
      </c>
      <c r="K17" s="4">
        <f t="shared" si="0"/>
        <v>29999</v>
      </c>
      <c r="L17" s="4" t="str">
        <f t="shared" si="1"/>
        <v>02 Adams</v>
      </c>
      <c r="M17" s="4">
        <f>IF(AND($H17="Expense Total",NOT(ISBLANK($L17))), VLOOKUP($L17,'Cash Flow Report'!$A$7:$T$107,4,FALSE),"")</f>
        <v>29999</v>
      </c>
      <c r="O17" s="4" t="str">
        <f t="shared" si="2"/>
        <v/>
      </c>
      <c r="P17" s="4" t="str">
        <f t="shared" si="3"/>
        <v/>
      </c>
      <c r="Q17" s="4" t="str">
        <f>IF(AND($H17="Income Total",NOT(ISBLANK($P17))), VLOOKUP($P17,'Cash Flow Report'!$A$7:$T$107,7,FALSE),"")</f>
        <v/>
      </c>
    </row>
    <row r="18" spans="1:17" x14ac:dyDescent="0.25">
      <c r="A18" t="s">
        <v>40</v>
      </c>
      <c r="B18" t="s">
        <v>18</v>
      </c>
      <c r="C18" t="s">
        <v>36</v>
      </c>
      <c r="D18" t="s">
        <v>37</v>
      </c>
      <c r="E18" t="s">
        <v>18</v>
      </c>
      <c r="F18" t="s">
        <v>18</v>
      </c>
      <c r="G18" t="s">
        <v>52</v>
      </c>
      <c r="H18" t="s">
        <v>18</v>
      </c>
      <c r="I18">
        <v>169850.98</v>
      </c>
      <c r="K18" s="4" t="str">
        <f t="shared" si="0"/>
        <v/>
      </c>
      <c r="L18" s="4" t="str">
        <f t="shared" si="1"/>
        <v/>
      </c>
      <c r="M18" s="4" t="str">
        <f>IF(AND($H18="Expense Total",NOT(ISBLANK($L18))), VLOOKUP($L18,'Cash Flow Report'!$A$7:$T$107,4,FALSE),"")</f>
        <v/>
      </c>
      <c r="O18" s="4" t="str">
        <f t="shared" si="2"/>
        <v/>
      </c>
      <c r="P18" s="4" t="str">
        <f t="shared" si="3"/>
        <v/>
      </c>
      <c r="Q18" s="4" t="str">
        <f>IF(AND($H18="Income Total",NOT(ISBLANK($P18))), VLOOKUP($P18,'Cash Flow Report'!$A$7:$T$107,7,FALSE),"")</f>
        <v/>
      </c>
    </row>
    <row r="19" spans="1:17" ht="15.75" x14ac:dyDescent="0.25">
      <c r="A19" t="s">
        <v>40</v>
      </c>
      <c r="B19" t="s">
        <v>18</v>
      </c>
      <c r="C19" t="s">
        <v>18</v>
      </c>
      <c r="D19" t="s">
        <v>18</v>
      </c>
      <c r="E19" t="s">
        <v>18</v>
      </c>
      <c r="F19" t="s">
        <v>18</v>
      </c>
      <c r="G19" t="s">
        <v>18</v>
      </c>
      <c r="H19" s="3" t="s">
        <v>39</v>
      </c>
      <c r="I19">
        <v>169850.98</v>
      </c>
      <c r="K19" s="4" t="str">
        <f t="shared" si="0"/>
        <v/>
      </c>
      <c r="L19" s="4" t="str">
        <f t="shared" si="1"/>
        <v/>
      </c>
      <c r="M19" s="4" t="str">
        <f>IF(AND($H19="Expense Total",NOT(ISBLANK($L19))), VLOOKUP($L19,'Cash Flow Report'!$A$7:$T$107,4,FALSE),"")</f>
        <v/>
      </c>
      <c r="O19" s="4">
        <f t="shared" si="2"/>
        <v>169850.98</v>
      </c>
      <c r="P19" s="4" t="str">
        <f t="shared" si="3"/>
        <v>02 Adams</v>
      </c>
      <c r="Q19" s="4">
        <f>IF(AND($H19="Income Total",NOT(ISBLANK($P19))), VLOOKUP($P19,'Cash Flow Report'!$A$7:$T$107,7,FALSE),"")</f>
        <v>169850.98</v>
      </c>
    </row>
    <row r="20" spans="1:17" x14ac:dyDescent="0.25">
      <c r="K20" s="4" t="str">
        <f t="shared" si="0"/>
        <v/>
      </c>
      <c r="L20" s="4" t="str">
        <f t="shared" si="1"/>
        <v/>
      </c>
      <c r="M20" s="4" t="str">
        <f>IF(AND($H20="Expense Total",NOT(ISBLANK($L20))), VLOOKUP($L20,'Cash Flow Report'!$A$7:$T$107,4,FALSE),"")</f>
        <v/>
      </c>
      <c r="O20" s="4" t="str">
        <f t="shared" si="2"/>
        <v/>
      </c>
      <c r="P20" s="4" t="str">
        <f t="shared" si="3"/>
        <v/>
      </c>
      <c r="Q20" s="4" t="str">
        <f>IF(AND($H20="Income Total",NOT(ISBLANK($P20))), VLOOKUP($P20,'Cash Flow Report'!$A$7:$T$107,7,FALSE),"")</f>
        <v/>
      </c>
    </row>
    <row r="21" spans="1:17" x14ac:dyDescent="0.25">
      <c r="A21" t="s">
        <v>53</v>
      </c>
      <c r="B21" t="s">
        <v>54</v>
      </c>
      <c r="C21" t="s">
        <v>15</v>
      </c>
      <c r="D21" t="s">
        <v>55</v>
      </c>
      <c r="E21" t="s">
        <v>56</v>
      </c>
      <c r="F21" t="s">
        <v>18</v>
      </c>
      <c r="G21" t="s">
        <v>57</v>
      </c>
      <c r="H21" t="s">
        <v>58</v>
      </c>
      <c r="I21">
        <v>2378.1999999999998</v>
      </c>
      <c r="K21" s="4" t="str">
        <f t="shared" si="0"/>
        <v/>
      </c>
      <c r="L21" s="4" t="str">
        <f t="shared" si="1"/>
        <v/>
      </c>
      <c r="M21" s="4" t="str">
        <f>IF(AND($H21="Expense Total",NOT(ISBLANK($L21))), VLOOKUP($L21,'Cash Flow Report'!$A$7:$T$107,4,FALSE),"")</f>
        <v/>
      </c>
      <c r="O21" s="4" t="str">
        <f t="shared" si="2"/>
        <v/>
      </c>
      <c r="P21" s="4" t="str">
        <f t="shared" si="3"/>
        <v/>
      </c>
      <c r="Q21" s="4" t="str">
        <f>IF(AND($H21="Income Total",NOT(ISBLANK($P21))), VLOOKUP($P21,'Cash Flow Report'!$A$7:$T$107,7,FALSE),"")</f>
        <v/>
      </c>
    </row>
    <row r="22" spans="1:17" x14ac:dyDescent="0.25">
      <c r="A22" t="s">
        <v>53</v>
      </c>
      <c r="B22" t="s">
        <v>18</v>
      </c>
      <c r="C22" t="s">
        <v>59</v>
      </c>
      <c r="D22" t="s">
        <v>60</v>
      </c>
      <c r="E22" t="s">
        <v>56</v>
      </c>
      <c r="F22" t="s">
        <v>18</v>
      </c>
      <c r="G22" t="s">
        <v>57</v>
      </c>
      <c r="H22" t="s">
        <v>18</v>
      </c>
      <c r="I22">
        <v>0</v>
      </c>
      <c r="K22" s="4" t="str">
        <f t="shared" si="0"/>
        <v/>
      </c>
      <c r="L22" s="4" t="str">
        <f t="shared" si="1"/>
        <v/>
      </c>
      <c r="M22" s="4" t="str">
        <f>IF(AND($H22="Expense Total",NOT(ISBLANK($L22))), VLOOKUP($L22,'Cash Flow Report'!$A$7:$T$107,4,FALSE),"")</f>
        <v/>
      </c>
      <c r="O22" s="4" t="str">
        <f t="shared" si="2"/>
        <v/>
      </c>
      <c r="P22" s="4" t="str">
        <f t="shared" si="3"/>
        <v/>
      </c>
      <c r="Q22" s="4" t="str">
        <f>IF(AND($H22="Income Total",NOT(ISBLANK($P22))), VLOOKUP($P22,'Cash Flow Report'!$A$7:$T$107,7,FALSE),"")</f>
        <v/>
      </c>
    </row>
    <row r="23" spans="1:17" x14ac:dyDescent="0.25">
      <c r="A23" t="s">
        <v>53</v>
      </c>
      <c r="B23" t="s">
        <v>61</v>
      </c>
      <c r="C23" t="s">
        <v>15</v>
      </c>
      <c r="D23" t="s">
        <v>62</v>
      </c>
      <c r="E23" t="s">
        <v>63</v>
      </c>
      <c r="F23" t="s">
        <v>18</v>
      </c>
      <c r="G23" t="s">
        <v>64</v>
      </c>
      <c r="H23" t="s">
        <v>65</v>
      </c>
      <c r="I23">
        <v>6451.13</v>
      </c>
      <c r="K23" s="4" t="str">
        <f t="shared" si="0"/>
        <v/>
      </c>
      <c r="L23" s="4" t="str">
        <f t="shared" si="1"/>
        <v/>
      </c>
      <c r="M23" s="4" t="str">
        <f>IF(AND($H23="Expense Total",NOT(ISBLANK($L23))), VLOOKUP($L23,'Cash Flow Report'!$A$7:$T$107,4,FALSE),"")</f>
        <v/>
      </c>
      <c r="O23" s="4" t="str">
        <f t="shared" si="2"/>
        <v/>
      </c>
      <c r="P23" s="4" t="str">
        <f t="shared" si="3"/>
        <v/>
      </c>
      <c r="Q23" s="4" t="str">
        <f>IF(AND($H23="Income Total",NOT(ISBLANK($P23))), VLOOKUP($P23,'Cash Flow Report'!$A$7:$T$107,7,FALSE),"")</f>
        <v/>
      </c>
    </row>
    <row r="24" spans="1:17" x14ac:dyDescent="0.25">
      <c r="A24" t="s">
        <v>53</v>
      </c>
      <c r="B24" t="s">
        <v>66</v>
      </c>
      <c r="C24" t="s">
        <v>15</v>
      </c>
      <c r="D24" t="s">
        <v>22</v>
      </c>
      <c r="E24" t="s">
        <v>67</v>
      </c>
      <c r="F24" t="s">
        <v>18</v>
      </c>
      <c r="G24" t="s">
        <v>68</v>
      </c>
      <c r="H24" t="s">
        <v>69</v>
      </c>
      <c r="I24">
        <v>28121.26</v>
      </c>
      <c r="K24" s="4" t="str">
        <f t="shared" si="0"/>
        <v/>
      </c>
      <c r="L24" s="4" t="str">
        <f t="shared" si="1"/>
        <v/>
      </c>
      <c r="M24" s="4" t="str">
        <f>IF(AND($H24="Expense Total",NOT(ISBLANK($L24))), VLOOKUP($L24,'Cash Flow Report'!$A$7:$T$107,4,FALSE),"")</f>
        <v/>
      </c>
      <c r="O24" s="4" t="str">
        <f t="shared" si="2"/>
        <v/>
      </c>
      <c r="P24" s="4" t="str">
        <f t="shared" si="3"/>
        <v/>
      </c>
      <c r="Q24" s="4" t="str">
        <f>IF(AND($H24="Income Total",NOT(ISBLANK($P24))), VLOOKUP($P24,'Cash Flow Report'!$A$7:$T$107,7,FALSE),"")</f>
        <v/>
      </c>
    </row>
    <row r="25" spans="1:17" x14ac:dyDescent="0.25">
      <c r="A25" t="s">
        <v>53</v>
      </c>
      <c r="B25" t="s">
        <v>70</v>
      </c>
      <c r="C25" t="s">
        <v>15</v>
      </c>
      <c r="D25" t="s">
        <v>71</v>
      </c>
      <c r="E25" t="s">
        <v>72</v>
      </c>
      <c r="F25" t="s">
        <v>18</v>
      </c>
      <c r="G25" t="s">
        <v>73</v>
      </c>
      <c r="H25" t="s">
        <v>74</v>
      </c>
      <c r="I25">
        <v>7180.1</v>
      </c>
      <c r="K25" s="4" t="str">
        <f t="shared" si="0"/>
        <v/>
      </c>
      <c r="L25" s="4" t="str">
        <f t="shared" si="1"/>
        <v/>
      </c>
      <c r="M25" s="4" t="str">
        <f>IF(AND($H25="Expense Total",NOT(ISBLANK($L25))), VLOOKUP($L25,'Cash Flow Report'!$A$7:$T$107,4,FALSE),"")</f>
        <v/>
      </c>
      <c r="O25" s="4" t="str">
        <f t="shared" si="2"/>
        <v/>
      </c>
      <c r="P25" s="4" t="str">
        <f t="shared" si="3"/>
        <v/>
      </c>
      <c r="Q25" s="4" t="str">
        <f>IF(AND($H25="Income Total",NOT(ISBLANK($P25))), VLOOKUP($P25,'Cash Flow Report'!$A$7:$T$107,7,FALSE),"")</f>
        <v/>
      </c>
    </row>
    <row r="26" spans="1:17" x14ac:dyDescent="0.25">
      <c r="A26" t="s">
        <v>53</v>
      </c>
      <c r="B26" t="s">
        <v>18</v>
      </c>
      <c r="C26" t="s">
        <v>36</v>
      </c>
      <c r="D26" t="s">
        <v>46</v>
      </c>
      <c r="E26" t="s">
        <v>18</v>
      </c>
      <c r="F26" t="s">
        <v>18</v>
      </c>
      <c r="G26" t="s">
        <v>64</v>
      </c>
      <c r="H26" t="s">
        <v>18</v>
      </c>
      <c r="I26">
        <v>-6451.13</v>
      </c>
      <c r="K26" s="4" t="str">
        <f t="shared" si="0"/>
        <v/>
      </c>
      <c r="L26" s="4" t="str">
        <f t="shared" si="1"/>
        <v/>
      </c>
      <c r="M26" s="4" t="str">
        <f>IF(AND($H26="Expense Total",NOT(ISBLANK($L26))), VLOOKUP($L26,'Cash Flow Report'!$A$7:$T$107,4,FALSE),"")</f>
        <v/>
      </c>
      <c r="O26" s="4" t="str">
        <f t="shared" si="2"/>
        <v/>
      </c>
      <c r="P26" s="4" t="str">
        <f t="shared" si="3"/>
        <v/>
      </c>
      <c r="Q26" s="4" t="str">
        <f>IF(AND($H26="Income Total",NOT(ISBLANK($P26))), VLOOKUP($P26,'Cash Flow Report'!$A$7:$T$107,7,FALSE),"")</f>
        <v/>
      </c>
    </row>
    <row r="27" spans="1:17" ht="15.75" x14ac:dyDescent="0.25">
      <c r="A27" t="s">
        <v>53</v>
      </c>
      <c r="B27" t="s">
        <v>18</v>
      </c>
      <c r="C27" t="s">
        <v>18</v>
      </c>
      <c r="D27" t="s">
        <v>18</v>
      </c>
      <c r="E27" t="s">
        <v>18</v>
      </c>
      <c r="F27" t="s">
        <v>18</v>
      </c>
      <c r="G27" t="s">
        <v>18</v>
      </c>
      <c r="H27" s="3" t="s">
        <v>35</v>
      </c>
      <c r="I27">
        <v>37679.56</v>
      </c>
      <c r="K27" s="4">
        <f t="shared" si="0"/>
        <v>37679.56</v>
      </c>
      <c r="L27" s="4" t="str">
        <f t="shared" si="1"/>
        <v>03 Allamakee</v>
      </c>
      <c r="M27" s="4">
        <f>IF(AND($H27="Expense Total",NOT(ISBLANK($L27))), VLOOKUP($L27,'Cash Flow Report'!$A$7:$T$107,4,FALSE),"")</f>
        <v>37679.56</v>
      </c>
      <c r="O27" s="4" t="str">
        <f t="shared" si="2"/>
        <v/>
      </c>
      <c r="P27" s="4" t="str">
        <f t="shared" si="3"/>
        <v/>
      </c>
      <c r="Q27" s="4" t="str">
        <f>IF(AND($H27="Income Total",NOT(ISBLANK($P27))), VLOOKUP($P27,'Cash Flow Report'!$A$7:$T$107,7,FALSE),"")</f>
        <v/>
      </c>
    </row>
    <row r="28" spans="1:17" x14ac:dyDescent="0.25">
      <c r="A28" t="s">
        <v>53</v>
      </c>
      <c r="B28" t="s">
        <v>18</v>
      </c>
      <c r="C28" t="s">
        <v>36</v>
      </c>
      <c r="D28" t="s">
        <v>37</v>
      </c>
      <c r="E28" t="s">
        <v>18</v>
      </c>
      <c r="F28" t="s">
        <v>18</v>
      </c>
      <c r="G28" t="s">
        <v>75</v>
      </c>
      <c r="H28" t="s">
        <v>18</v>
      </c>
      <c r="I28">
        <v>284215.39</v>
      </c>
      <c r="K28" s="4" t="str">
        <f t="shared" si="0"/>
        <v/>
      </c>
      <c r="L28" s="4" t="str">
        <f t="shared" si="1"/>
        <v/>
      </c>
      <c r="M28" s="4" t="str">
        <f>IF(AND($H28="Expense Total",NOT(ISBLANK($L28))), VLOOKUP($L28,'Cash Flow Report'!$A$7:$T$107,4,FALSE),"")</f>
        <v/>
      </c>
      <c r="O28" s="4" t="str">
        <f t="shared" si="2"/>
        <v/>
      </c>
      <c r="P28" s="4" t="str">
        <f t="shared" si="3"/>
        <v/>
      </c>
      <c r="Q28" s="4" t="str">
        <f>IF(AND($H28="Income Total",NOT(ISBLANK($P28))), VLOOKUP($P28,'Cash Flow Report'!$A$7:$T$107,7,FALSE),"")</f>
        <v/>
      </c>
    </row>
    <row r="29" spans="1:17" ht="15.75" x14ac:dyDescent="0.25">
      <c r="A29" t="s">
        <v>53</v>
      </c>
      <c r="B29" t="s">
        <v>18</v>
      </c>
      <c r="C29" t="s">
        <v>18</v>
      </c>
      <c r="D29" t="s">
        <v>18</v>
      </c>
      <c r="E29" t="s">
        <v>18</v>
      </c>
      <c r="F29" t="s">
        <v>18</v>
      </c>
      <c r="G29" t="s">
        <v>18</v>
      </c>
      <c r="H29" s="3" t="s">
        <v>39</v>
      </c>
      <c r="I29">
        <v>284215.39</v>
      </c>
      <c r="K29" s="4" t="str">
        <f t="shared" si="0"/>
        <v/>
      </c>
      <c r="L29" s="4" t="str">
        <f t="shared" si="1"/>
        <v/>
      </c>
      <c r="M29" s="4" t="str">
        <f>IF(AND($H29="Expense Total",NOT(ISBLANK($L29))), VLOOKUP($L29,'Cash Flow Report'!$A$7:$T$107,4,FALSE),"")</f>
        <v/>
      </c>
      <c r="O29" s="4">
        <f t="shared" si="2"/>
        <v>284215.39</v>
      </c>
      <c r="P29" s="4" t="str">
        <f t="shared" si="3"/>
        <v>03 Allamakee</v>
      </c>
      <c r="Q29" s="4">
        <f>IF(AND($H29="Income Total",NOT(ISBLANK($P29))), VLOOKUP($P29,'Cash Flow Report'!$A$7:$T$107,7,FALSE),"")</f>
        <v>284215.39</v>
      </c>
    </row>
    <row r="30" spans="1:17" x14ac:dyDescent="0.25">
      <c r="K30" s="4" t="str">
        <f t="shared" si="0"/>
        <v/>
      </c>
      <c r="L30" s="4" t="str">
        <f t="shared" si="1"/>
        <v/>
      </c>
      <c r="M30" s="4" t="str">
        <f>IF(AND($H30="Expense Total",NOT(ISBLANK($L30))), VLOOKUP($L30,'Cash Flow Report'!$A$7:$T$107,4,FALSE),"")</f>
        <v/>
      </c>
      <c r="O30" s="4" t="str">
        <f t="shared" si="2"/>
        <v/>
      </c>
      <c r="P30" s="4" t="str">
        <f t="shared" si="3"/>
        <v/>
      </c>
      <c r="Q30" s="4" t="str">
        <f>IF(AND($H30="Income Total",NOT(ISBLANK($P30))), VLOOKUP($P30,'Cash Flow Report'!$A$7:$T$107,7,FALSE),"")</f>
        <v/>
      </c>
    </row>
    <row r="31" spans="1:17" x14ac:dyDescent="0.25">
      <c r="A31" t="s">
        <v>76</v>
      </c>
      <c r="B31" t="s">
        <v>77</v>
      </c>
      <c r="C31" t="s">
        <v>15</v>
      </c>
      <c r="D31" t="s">
        <v>42</v>
      </c>
      <c r="E31" t="s">
        <v>78</v>
      </c>
      <c r="F31" t="s">
        <v>18</v>
      </c>
      <c r="G31" t="s">
        <v>79</v>
      </c>
      <c r="H31" t="s">
        <v>80</v>
      </c>
      <c r="I31">
        <v>945.75</v>
      </c>
      <c r="K31" s="4" t="str">
        <f t="shared" si="0"/>
        <v/>
      </c>
      <c r="L31" s="4" t="str">
        <f t="shared" si="1"/>
        <v/>
      </c>
      <c r="M31" s="4" t="str">
        <f>IF(AND($H31="Expense Total",NOT(ISBLANK($L31))), VLOOKUP($L31,'Cash Flow Report'!$A$7:$T$107,4,FALSE),"")</f>
        <v/>
      </c>
      <c r="O31" s="4" t="str">
        <f t="shared" si="2"/>
        <v/>
      </c>
      <c r="P31" s="4" t="str">
        <f t="shared" si="3"/>
        <v/>
      </c>
      <c r="Q31" s="4" t="str">
        <f>IF(AND($H31="Income Total",NOT(ISBLANK($P31))), VLOOKUP($P31,'Cash Flow Report'!$A$7:$T$107,7,FALSE),"")</f>
        <v/>
      </c>
    </row>
    <row r="32" spans="1:17" x14ac:dyDescent="0.25">
      <c r="A32" t="s">
        <v>76</v>
      </c>
      <c r="B32" t="s">
        <v>81</v>
      </c>
      <c r="C32" t="s">
        <v>15</v>
      </c>
      <c r="D32" t="s">
        <v>42</v>
      </c>
      <c r="E32" t="s">
        <v>78</v>
      </c>
      <c r="F32" t="s">
        <v>18</v>
      </c>
      <c r="G32" t="s">
        <v>82</v>
      </c>
      <c r="H32" t="s">
        <v>83</v>
      </c>
      <c r="I32">
        <v>921.5</v>
      </c>
      <c r="K32" s="4" t="str">
        <f t="shared" si="0"/>
        <v/>
      </c>
      <c r="L32" s="4" t="str">
        <f t="shared" si="1"/>
        <v/>
      </c>
      <c r="M32" s="4" t="str">
        <f>IF(AND($H32="Expense Total",NOT(ISBLANK($L32))), VLOOKUP($L32,'Cash Flow Report'!$A$7:$T$107,4,FALSE),"")</f>
        <v/>
      </c>
      <c r="O32" s="4" t="str">
        <f t="shared" si="2"/>
        <v/>
      </c>
      <c r="P32" s="4" t="str">
        <f t="shared" si="3"/>
        <v/>
      </c>
      <c r="Q32" s="4" t="str">
        <f>IF(AND($H32="Income Total",NOT(ISBLANK($P32))), VLOOKUP($P32,'Cash Flow Report'!$A$7:$T$107,7,FALSE),"")</f>
        <v/>
      </c>
    </row>
    <row r="33" spans="1:17" x14ac:dyDescent="0.25">
      <c r="A33" t="s">
        <v>76</v>
      </c>
      <c r="B33" t="s">
        <v>84</v>
      </c>
      <c r="C33" t="s">
        <v>15</v>
      </c>
      <c r="D33" t="s">
        <v>42</v>
      </c>
      <c r="E33" t="s">
        <v>78</v>
      </c>
      <c r="F33" t="s">
        <v>18</v>
      </c>
      <c r="G33" t="s">
        <v>85</v>
      </c>
      <c r="H33" t="s">
        <v>86</v>
      </c>
      <c r="I33">
        <v>1139.75</v>
      </c>
      <c r="K33" s="4" t="str">
        <f t="shared" si="0"/>
        <v/>
      </c>
      <c r="L33" s="4" t="str">
        <f t="shared" si="1"/>
        <v/>
      </c>
      <c r="M33" s="4" t="str">
        <f>IF(AND($H33="Expense Total",NOT(ISBLANK($L33))), VLOOKUP($L33,'Cash Flow Report'!$A$7:$T$107,4,FALSE),"")</f>
        <v/>
      </c>
      <c r="O33" s="4" t="str">
        <f t="shared" si="2"/>
        <v/>
      </c>
      <c r="P33" s="4" t="str">
        <f t="shared" si="3"/>
        <v/>
      </c>
      <c r="Q33" s="4" t="str">
        <f>IF(AND($H33="Income Total",NOT(ISBLANK($P33))), VLOOKUP($P33,'Cash Flow Report'!$A$7:$T$107,7,FALSE),"")</f>
        <v/>
      </c>
    </row>
    <row r="34" spans="1:17" x14ac:dyDescent="0.25">
      <c r="A34" t="s">
        <v>76</v>
      </c>
      <c r="B34" t="s">
        <v>18</v>
      </c>
      <c r="C34" t="s">
        <v>36</v>
      </c>
      <c r="D34" t="s">
        <v>46</v>
      </c>
      <c r="E34" t="s">
        <v>18</v>
      </c>
      <c r="F34" t="s">
        <v>18</v>
      </c>
      <c r="G34" t="s">
        <v>87</v>
      </c>
      <c r="H34" t="s">
        <v>18</v>
      </c>
      <c r="I34">
        <v>36338.86</v>
      </c>
      <c r="K34" s="4" t="str">
        <f t="shared" si="0"/>
        <v/>
      </c>
      <c r="L34" s="4" t="str">
        <f t="shared" si="1"/>
        <v/>
      </c>
      <c r="M34" s="4" t="str">
        <f>IF(AND($H34="Expense Total",NOT(ISBLANK($L34))), VLOOKUP($L34,'Cash Flow Report'!$A$7:$T$107,4,FALSE),"")</f>
        <v/>
      </c>
      <c r="O34" s="4" t="str">
        <f t="shared" si="2"/>
        <v/>
      </c>
      <c r="P34" s="4" t="str">
        <f t="shared" si="3"/>
        <v/>
      </c>
      <c r="Q34" s="4" t="str">
        <f>IF(AND($H34="Income Total",NOT(ISBLANK($P34))), VLOOKUP($P34,'Cash Flow Report'!$A$7:$T$107,7,FALSE),"")</f>
        <v/>
      </c>
    </row>
    <row r="35" spans="1:17" x14ac:dyDescent="0.25">
      <c r="A35" t="s">
        <v>76</v>
      </c>
      <c r="B35" t="s">
        <v>18</v>
      </c>
      <c r="C35" t="s">
        <v>36</v>
      </c>
      <c r="D35" t="s">
        <v>46</v>
      </c>
      <c r="E35" t="s">
        <v>18</v>
      </c>
      <c r="F35" t="s">
        <v>18</v>
      </c>
      <c r="G35" t="s">
        <v>79</v>
      </c>
      <c r="H35" t="s">
        <v>18</v>
      </c>
      <c r="I35">
        <v>-945.75</v>
      </c>
      <c r="K35" s="4" t="str">
        <f t="shared" si="0"/>
        <v/>
      </c>
      <c r="L35" s="4" t="str">
        <f t="shared" si="1"/>
        <v/>
      </c>
      <c r="M35" s="4" t="str">
        <f>IF(AND($H35="Expense Total",NOT(ISBLANK($L35))), VLOOKUP($L35,'Cash Flow Report'!$A$7:$T$107,4,FALSE),"")</f>
        <v/>
      </c>
      <c r="O35" s="4" t="str">
        <f t="shared" si="2"/>
        <v/>
      </c>
      <c r="P35" s="4" t="str">
        <f t="shared" si="3"/>
        <v/>
      </c>
      <c r="Q35" s="4" t="str">
        <f>IF(AND($H35="Income Total",NOT(ISBLANK($P35))), VLOOKUP($P35,'Cash Flow Report'!$A$7:$T$107,7,FALSE),"")</f>
        <v/>
      </c>
    </row>
    <row r="36" spans="1:17" x14ac:dyDescent="0.25">
      <c r="A36" t="s">
        <v>76</v>
      </c>
      <c r="B36" t="s">
        <v>18</v>
      </c>
      <c r="C36" t="s">
        <v>36</v>
      </c>
      <c r="D36" t="s">
        <v>46</v>
      </c>
      <c r="E36" t="s">
        <v>18</v>
      </c>
      <c r="F36" t="s">
        <v>18</v>
      </c>
      <c r="G36" t="s">
        <v>82</v>
      </c>
      <c r="H36" t="s">
        <v>18</v>
      </c>
      <c r="I36">
        <v>-921.5</v>
      </c>
      <c r="K36" s="4" t="str">
        <f t="shared" si="0"/>
        <v/>
      </c>
      <c r="L36" s="4" t="str">
        <f t="shared" si="1"/>
        <v/>
      </c>
      <c r="M36" s="4" t="str">
        <f>IF(AND($H36="Expense Total",NOT(ISBLANK($L36))), VLOOKUP($L36,'Cash Flow Report'!$A$7:$T$107,4,FALSE),"")</f>
        <v/>
      </c>
      <c r="O36" s="4" t="str">
        <f t="shared" si="2"/>
        <v/>
      </c>
      <c r="P36" s="4" t="str">
        <f t="shared" si="3"/>
        <v/>
      </c>
      <c r="Q36" s="4" t="str">
        <f>IF(AND($H36="Income Total",NOT(ISBLANK($P36))), VLOOKUP($P36,'Cash Flow Report'!$A$7:$T$107,7,FALSE),"")</f>
        <v/>
      </c>
    </row>
    <row r="37" spans="1:17" ht="15.75" x14ac:dyDescent="0.25">
      <c r="A37" t="s">
        <v>76</v>
      </c>
      <c r="B37" t="s">
        <v>18</v>
      </c>
      <c r="C37" t="s">
        <v>18</v>
      </c>
      <c r="D37" t="s">
        <v>18</v>
      </c>
      <c r="E37" t="s">
        <v>18</v>
      </c>
      <c r="F37" t="s">
        <v>18</v>
      </c>
      <c r="G37" t="s">
        <v>18</v>
      </c>
      <c r="H37" s="3" t="s">
        <v>35</v>
      </c>
      <c r="I37">
        <v>37478.61</v>
      </c>
      <c r="K37" s="4">
        <f t="shared" si="0"/>
        <v>37478.61</v>
      </c>
      <c r="L37" s="4" t="str">
        <f t="shared" si="1"/>
        <v>04 Appanoose</v>
      </c>
      <c r="M37" s="4">
        <f>IF(AND($H37="Expense Total",NOT(ISBLANK($L37))), VLOOKUP($L37,'Cash Flow Report'!$A$7:$T$107,4,FALSE),"")</f>
        <v>37478.61</v>
      </c>
      <c r="O37" s="4" t="str">
        <f t="shared" si="2"/>
        <v/>
      </c>
      <c r="P37" s="4" t="str">
        <f t="shared" si="3"/>
        <v/>
      </c>
      <c r="Q37" s="4" t="str">
        <f>IF(AND($H37="Income Total",NOT(ISBLANK($P37))), VLOOKUP($P37,'Cash Flow Report'!$A$7:$T$107,7,FALSE),"")</f>
        <v/>
      </c>
    </row>
    <row r="38" spans="1:17" x14ac:dyDescent="0.25">
      <c r="A38" t="s">
        <v>76</v>
      </c>
      <c r="B38" t="s">
        <v>18</v>
      </c>
      <c r="C38" t="s">
        <v>36</v>
      </c>
      <c r="D38" t="s">
        <v>37</v>
      </c>
      <c r="E38" t="s">
        <v>18</v>
      </c>
      <c r="F38" t="s">
        <v>18</v>
      </c>
      <c r="G38" t="s">
        <v>88</v>
      </c>
      <c r="H38" t="s">
        <v>18</v>
      </c>
      <c r="I38">
        <v>229919.39</v>
      </c>
      <c r="K38" s="4" t="str">
        <f t="shared" si="0"/>
        <v/>
      </c>
      <c r="L38" s="4" t="str">
        <f t="shared" si="1"/>
        <v/>
      </c>
      <c r="M38" s="4" t="str">
        <f>IF(AND($H38="Expense Total",NOT(ISBLANK($L38))), VLOOKUP($L38,'Cash Flow Report'!$A$7:$T$107,4,FALSE),"")</f>
        <v/>
      </c>
      <c r="O38" s="4" t="str">
        <f t="shared" si="2"/>
        <v/>
      </c>
      <c r="P38" s="4" t="str">
        <f t="shared" si="3"/>
        <v/>
      </c>
      <c r="Q38" s="4" t="str">
        <f>IF(AND($H38="Income Total",NOT(ISBLANK($P38))), VLOOKUP($P38,'Cash Flow Report'!$A$7:$T$107,7,FALSE),"")</f>
        <v/>
      </c>
    </row>
    <row r="39" spans="1:17" ht="15.75" x14ac:dyDescent="0.25">
      <c r="A39" t="s">
        <v>76</v>
      </c>
      <c r="B39" t="s">
        <v>18</v>
      </c>
      <c r="C39" t="s">
        <v>18</v>
      </c>
      <c r="D39" t="s">
        <v>18</v>
      </c>
      <c r="E39" t="s">
        <v>18</v>
      </c>
      <c r="F39" t="s">
        <v>18</v>
      </c>
      <c r="G39" t="s">
        <v>18</v>
      </c>
      <c r="H39" s="3" t="s">
        <v>39</v>
      </c>
      <c r="I39">
        <v>229919.39</v>
      </c>
      <c r="K39" s="4" t="str">
        <f t="shared" si="0"/>
        <v/>
      </c>
      <c r="L39" s="4" t="str">
        <f t="shared" si="1"/>
        <v/>
      </c>
      <c r="M39" s="4" t="str">
        <f>IF(AND($H39="Expense Total",NOT(ISBLANK($L39))), VLOOKUP($L39,'Cash Flow Report'!$A$7:$T$107,4,FALSE),"")</f>
        <v/>
      </c>
      <c r="O39" s="4">
        <f t="shared" si="2"/>
        <v>229919.39</v>
      </c>
      <c r="P39" s="4" t="str">
        <f t="shared" si="3"/>
        <v>04 Appanoose</v>
      </c>
      <c r="Q39" s="4">
        <f>IF(AND($H39="Income Total",NOT(ISBLANK($P39))), VLOOKUP($P39,'Cash Flow Report'!$A$7:$T$107,7,FALSE),"")</f>
        <v>229919.39</v>
      </c>
    </row>
    <row r="40" spans="1:17" x14ac:dyDescent="0.25">
      <c r="K40" s="4" t="str">
        <f t="shared" si="0"/>
        <v/>
      </c>
      <c r="L40" s="4" t="str">
        <f t="shared" si="1"/>
        <v/>
      </c>
      <c r="M40" s="4" t="str">
        <f>IF(AND($H40="Expense Total",NOT(ISBLANK($L40))), VLOOKUP($L40,'Cash Flow Report'!$A$7:$T$107,4,FALSE),"")</f>
        <v/>
      </c>
      <c r="O40" s="4" t="str">
        <f t="shared" si="2"/>
        <v/>
      </c>
      <c r="P40" s="4" t="str">
        <f t="shared" si="3"/>
        <v/>
      </c>
      <c r="Q40" s="4" t="str">
        <f>IF(AND($H40="Income Total",NOT(ISBLANK($P40))), VLOOKUP($P40,'Cash Flow Report'!$A$7:$T$107,7,FALSE),"")</f>
        <v/>
      </c>
    </row>
    <row r="41" spans="1:17" x14ac:dyDescent="0.25">
      <c r="A41" t="s">
        <v>89</v>
      </c>
      <c r="B41" t="s">
        <v>18</v>
      </c>
      <c r="C41" t="s">
        <v>36</v>
      </c>
      <c r="D41" t="s">
        <v>37</v>
      </c>
      <c r="E41" t="s">
        <v>18</v>
      </c>
      <c r="F41" t="s">
        <v>18</v>
      </c>
      <c r="G41" t="s">
        <v>90</v>
      </c>
      <c r="H41" t="s">
        <v>18</v>
      </c>
      <c r="I41">
        <v>193645.86</v>
      </c>
      <c r="K41" s="4" t="str">
        <f t="shared" si="0"/>
        <v/>
      </c>
      <c r="L41" s="4" t="str">
        <f t="shared" si="1"/>
        <v/>
      </c>
      <c r="M41" s="4" t="str">
        <f>IF(AND($H41="Expense Total",NOT(ISBLANK($L41))), VLOOKUP($L41,'Cash Flow Report'!$A$7:$T$107,4,FALSE),"")</f>
        <v/>
      </c>
      <c r="O41" s="4" t="str">
        <f t="shared" si="2"/>
        <v/>
      </c>
      <c r="P41" s="4" t="str">
        <f t="shared" si="3"/>
        <v/>
      </c>
      <c r="Q41" s="4" t="str">
        <f>IF(AND($H41="Income Total",NOT(ISBLANK($P41))), VLOOKUP($P41,'Cash Flow Report'!$A$7:$T$107,7,FALSE),"")</f>
        <v/>
      </c>
    </row>
    <row r="42" spans="1:17" ht="15.75" x14ac:dyDescent="0.25">
      <c r="A42" t="s">
        <v>89</v>
      </c>
      <c r="B42" t="s">
        <v>18</v>
      </c>
      <c r="C42" t="s">
        <v>18</v>
      </c>
      <c r="D42" t="s">
        <v>18</v>
      </c>
      <c r="E42" t="s">
        <v>18</v>
      </c>
      <c r="F42" t="s">
        <v>18</v>
      </c>
      <c r="G42" t="s">
        <v>18</v>
      </c>
      <c r="H42" s="3" t="s">
        <v>39</v>
      </c>
      <c r="I42">
        <v>193645.86</v>
      </c>
      <c r="K42" s="4" t="str">
        <f t="shared" si="0"/>
        <v/>
      </c>
      <c r="L42" s="4" t="str">
        <f t="shared" si="1"/>
        <v/>
      </c>
      <c r="M42" s="4" t="str">
        <f>IF(AND($H42="Expense Total",NOT(ISBLANK($L42))), VLOOKUP($L42,'Cash Flow Report'!$A$7:$T$107,4,FALSE),"")</f>
        <v/>
      </c>
      <c r="O42" s="4">
        <f t="shared" si="2"/>
        <v>193645.86</v>
      </c>
      <c r="P42" s="4" t="str">
        <f t="shared" si="3"/>
        <v>05 Audubon</v>
      </c>
      <c r="Q42" s="4">
        <f>IF(AND($H42="Income Total",NOT(ISBLANK($P42))), VLOOKUP($P42,'Cash Flow Report'!$A$7:$T$107,7,FALSE),"")</f>
        <v>193645.86</v>
      </c>
    </row>
    <row r="43" spans="1:17" x14ac:dyDescent="0.25">
      <c r="K43" s="4" t="str">
        <f t="shared" si="0"/>
        <v/>
      </c>
      <c r="L43" s="4" t="str">
        <f t="shared" si="1"/>
        <v/>
      </c>
      <c r="M43" s="4" t="str">
        <f>IF(AND($H43="Expense Total",NOT(ISBLANK($L43))), VLOOKUP($L43,'Cash Flow Report'!$A$7:$T$107,4,FALSE),"")</f>
        <v/>
      </c>
      <c r="O43" s="4" t="str">
        <f t="shared" si="2"/>
        <v/>
      </c>
      <c r="P43" s="4" t="str">
        <f t="shared" si="3"/>
        <v/>
      </c>
      <c r="Q43" s="4" t="str">
        <f>IF(AND($H43="Income Total",NOT(ISBLANK($P43))), VLOOKUP($P43,'Cash Flow Report'!$A$7:$T$107,7,FALSE),"")</f>
        <v/>
      </c>
    </row>
    <row r="44" spans="1:17" x14ac:dyDescent="0.25">
      <c r="A44" t="s">
        <v>91</v>
      </c>
      <c r="B44" t="s">
        <v>92</v>
      </c>
      <c r="C44" t="s">
        <v>15</v>
      </c>
      <c r="D44" t="s">
        <v>16</v>
      </c>
      <c r="E44" t="s">
        <v>93</v>
      </c>
      <c r="F44" t="s">
        <v>18</v>
      </c>
      <c r="G44" t="s">
        <v>94</v>
      </c>
      <c r="H44" t="s">
        <v>95</v>
      </c>
      <c r="I44">
        <v>776</v>
      </c>
      <c r="K44" s="4" t="str">
        <f t="shared" si="0"/>
        <v/>
      </c>
      <c r="L44" s="4" t="str">
        <f t="shared" si="1"/>
        <v/>
      </c>
      <c r="M44" s="4" t="str">
        <f>IF(AND($H44="Expense Total",NOT(ISBLANK($L44))), VLOOKUP($L44,'Cash Flow Report'!$A$7:$T$107,4,FALSE),"")</f>
        <v/>
      </c>
      <c r="O44" s="4" t="str">
        <f t="shared" si="2"/>
        <v/>
      </c>
      <c r="P44" s="4" t="str">
        <f t="shared" si="3"/>
        <v/>
      </c>
      <c r="Q44" s="4" t="str">
        <f>IF(AND($H44="Income Total",NOT(ISBLANK($P44))), VLOOKUP($P44,'Cash Flow Report'!$A$7:$T$107,7,FALSE),"")</f>
        <v/>
      </c>
    </row>
    <row r="45" spans="1:17" x14ac:dyDescent="0.25">
      <c r="A45" t="s">
        <v>91</v>
      </c>
      <c r="B45" t="s">
        <v>18</v>
      </c>
      <c r="C45" t="s">
        <v>36</v>
      </c>
      <c r="D45" t="s">
        <v>46</v>
      </c>
      <c r="E45" t="s">
        <v>18</v>
      </c>
      <c r="F45" t="s">
        <v>18</v>
      </c>
      <c r="G45" t="s">
        <v>94</v>
      </c>
      <c r="H45" t="s">
        <v>18</v>
      </c>
      <c r="I45">
        <v>-776</v>
      </c>
      <c r="K45" s="4" t="str">
        <f t="shared" si="0"/>
        <v/>
      </c>
      <c r="L45" s="4" t="str">
        <f t="shared" si="1"/>
        <v/>
      </c>
      <c r="M45" s="4" t="str">
        <f>IF(AND($H45="Expense Total",NOT(ISBLANK($L45))), VLOOKUP($L45,'Cash Flow Report'!$A$7:$T$107,4,FALSE),"")</f>
        <v/>
      </c>
      <c r="O45" s="4" t="str">
        <f t="shared" si="2"/>
        <v/>
      </c>
      <c r="P45" s="4" t="str">
        <f t="shared" si="3"/>
        <v/>
      </c>
      <c r="Q45" s="4" t="str">
        <f>IF(AND($H45="Income Total",NOT(ISBLANK($P45))), VLOOKUP($P45,'Cash Flow Report'!$A$7:$T$107,7,FALSE),"")</f>
        <v/>
      </c>
    </row>
    <row r="46" spans="1:17" ht="15.75" x14ac:dyDescent="0.25">
      <c r="A46" t="s">
        <v>91</v>
      </c>
      <c r="B46" t="s">
        <v>18</v>
      </c>
      <c r="C46" t="s">
        <v>18</v>
      </c>
      <c r="D46" t="s">
        <v>18</v>
      </c>
      <c r="E46" t="s">
        <v>18</v>
      </c>
      <c r="F46" t="s">
        <v>18</v>
      </c>
      <c r="G46" t="s">
        <v>18</v>
      </c>
      <c r="H46" s="3" t="s">
        <v>35</v>
      </c>
      <c r="I46">
        <v>0</v>
      </c>
      <c r="K46" s="4">
        <f t="shared" si="0"/>
        <v>0</v>
      </c>
      <c r="L46" s="4" t="str">
        <f t="shared" si="1"/>
        <v>06 Benton</v>
      </c>
      <c r="M46" s="4">
        <f>IF(AND($H46="Expense Total",NOT(ISBLANK($L46))), VLOOKUP($L46,'Cash Flow Report'!$A$7:$T$107,4,FALSE),"")</f>
        <v>0</v>
      </c>
      <c r="O46" s="4" t="str">
        <f t="shared" si="2"/>
        <v/>
      </c>
      <c r="P46" s="4" t="str">
        <f t="shared" si="3"/>
        <v/>
      </c>
      <c r="Q46" s="4" t="str">
        <f>IF(AND($H46="Income Total",NOT(ISBLANK($P46))), VLOOKUP($P46,'Cash Flow Report'!$A$7:$T$107,7,FALSE),"")</f>
        <v/>
      </c>
    </row>
    <row r="47" spans="1:17" x14ac:dyDescent="0.25">
      <c r="A47" t="s">
        <v>91</v>
      </c>
      <c r="B47" t="s">
        <v>18</v>
      </c>
      <c r="C47" t="s">
        <v>36</v>
      </c>
      <c r="D47" t="s">
        <v>37</v>
      </c>
      <c r="E47" t="s">
        <v>18</v>
      </c>
      <c r="F47" t="s">
        <v>18</v>
      </c>
      <c r="G47" t="s">
        <v>96</v>
      </c>
      <c r="H47" t="s">
        <v>18</v>
      </c>
      <c r="I47">
        <v>370265.92</v>
      </c>
      <c r="K47" s="4" t="str">
        <f t="shared" si="0"/>
        <v/>
      </c>
      <c r="L47" s="4" t="str">
        <f t="shared" si="1"/>
        <v/>
      </c>
      <c r="M47" s="4" t="str">
        <f>IF(AND($H47="Expense Total",NOT(ISBLANK($L47))), VLOOKUP($L47,'Cash Flow Report'!$A$7:$T$107,4,FALSE),"")</f>
        <v/>
      </c>
      <c r="O47" s="4" t="str">
        <f t="shared" si="2"/>
        <v/>
      </c>
      <c r="P47" s="4" t="str">
        <f t="shared" si="3"/>
        <v/>
      </c>
      <c r="Q47" s="4" t="str">
        <f>IF(AND($H47="Income Total",NOT(ISBLANK($P47))), VLOOKUP($P47,'Cash Flow Report'!$A$7:$T$107,7,FALSE),"")</f>
        <v/>
      </c>
    </row>
    <row r="48" spans="1:17" ht="15.75" x14ac:dyDescent="0.25">
      <c r="A48" t="s">
        <v>91</v>
      </c>
      <c r="B48" t="s">
        <v>18</v>
      </c>
      <c r="C48" t="s">
        <v>18</v>
      </c>
      <c r="D48" t="s">
        <v>18</v>
      </c>
      <c r="E48" t="s">
        <v>18</v>
      </c>
      <c r="F48" t="s">
        <v>18</v>
      </c>
      <c r="G48" t="s">
        <v>18</v>
      </c>
      <c r="H48" s="3" t="s">
        <v>39</v>
      </c>
      <c r="I48">
        <v>370265.92</v>
      </c>
      <c r="K48" s="4" t="str">
        <f t="shared" si="0"/>
        <v/>
      </c>
      <c r="L48" s="4" t="str">
        <f t="shared" si="1"/>
        <v/>
      </c>
      <c r="M48" s="4" t="str">
        <f>IF(AND($H48="Expense Total",NOT(ISBLANK($L48))), VLOOKUP($L48,'Cash Flow Report'!$A$7:$T$107,4,FALSE),"")</f>
        <v/>
      </c>
      <c r="O48" s="4">
        <f t="shared" si="2"/>
        <v>370265.92</v>
      </c>
      <c r="P48" s="4" t="str">
        <f t="shared" si="3"/>
        <v>06 Benton</v>
      </c>
      <c r="Q48" s="4">
        <f>IF(AND($H48="Income Total",NOT(ISBLANK($P48))), VLOOKUP($P48,'Cash Flow Report'!$A$7:$T$107,7,FALSE),"")</f>
        <v>370265.92</v>
      </c>
    </row>
    <row r="49" spans="1:17" x14ac:dyDescent="0.25">
      <c r="K49" s="4" t="str">
        <f t="shared" si="0"/>
        <v/>
      </c>
      <c r="L49" s="4" t="str">
        <f t="shared" si="1"/>
        <v/>
      </c>
      <c r="M49" s="4" t="str">
        <f>IF(AND($H49="Expense Total",NOT(ISBLANK($L49))), VLOOKUP($L49,'Cash Flow Report'!$A$7:$T$107,4,FALSE),"")</f>
        <v/>
      </c>
      <c r="O49" s="4" t="str">
        <f t="shared" si="2"/>
        <v/>
      </c>
      <c r="P49" s="4" t="str">
        <f t="shared" si="3"/>
        <v/>
      </c>
      <c r="Q49" s="4" t="str">
        <f>IF(AND($H49="Income Total",NOT(ISBLANK($P49))), VLOOKUP($P49,'Cash Flow Report'!$A$7:$T$107,7,FALSE),"")</f>
        <v/>
      </c>
    </row>
    <row r="50" spans="1:17" x14ac:dyDescent="0.25">
      <c r="A50" t="s">
        <v>97</v>
      </c>
      <c r="B50" t="s">
        <v>18</v>
      </c>
      <c r="C50" t="s">
        <v>36</v>
      </c>
      <c r="D50" t="s">
        <v>37</v>
      </c>
      <c r="E50" t="s">
        <v>18</v>
      </c>
      <c r="F50" t="s">
        <v>18</v>
      </c>
      <c r="G50" t="s">
        <v>98</v>
      </c>
      <c r="H50" t="s">
        <v>18</v>
      </c>
      <c r="I50">
        <v>360194.97</v>
      </c>
      <c r="K50" s="4" t="str">
        <f t="shared" si="0"/>
        <v/>
      </c>
      <c r="L50" s="4" t="str">
        <f t="shared" si="1"/>
        <v/>
      </c>
      <c r="M50" s="4" t="str">
        <f>IF(AND($H50="Expense Total",NOT(ISBLANK($L50))), VLOOKUP($L50,'Cash Flow Report'!$A$7:$T$107,4,FALSE),"")</f>
        <v/>
      </c>
      <c r="O50" s="4" t="str">
        <f t="shared" si="2"/>
        <v/>
      </c>
      <c r="P50" s="4" t="str">
        <f t="shared" si="3"/>
        <v/>
      </c>
      <c r="Q50" s="4" t="str">
        <f>IF(AND($H50="Income Total",NOT(ISBLANK($P50))), VLOOKUP($P50,'Cash Flow Report'!$A$7:$T$107,7,FALSE),"")</f>
        <v/>
      </c>
    </row>
    <row r="51" spans="1:17" ht="15.75" x14ac:dyDescent="0.25">
      <c r="A51" t="s">
        <v>97</v>
      </c>
      <c r="B51" t="s">
        <v>18</v>
      </c>
      <c r="C51" t="s">
        <v>18</v>
      </c>
      <c r="D51" t="s">
        <v>18</v>
      </c>
      <c r="E51" t="s">
        <v>18</v>
      </c>
      <c r="F51" t="s">
        <v>18</v>
      </c>
      <c r="G51" t="s">
        <v>18</v>
      </c>
      <c r="H51" s="3" t="s">
        <v>39</v>
      </c>
      <c r="I51">
        <v>360194.97</v>
      </c>
      <c r="K51" s="4" t="str">
        <f t="shared" si="0"/>
        <v/>
      </c>
      <c r="L51" s="4" t="str">
        <f t="shared" si="1"/>
        <v/>
      </c>
      <c r="M51" s="4" t="str">
        <f>IF(AND($H51="Expense Total",NOT(ISBLANK($L51))), VLOOKUP($L51,'Cash Flow Report'!$A$7:$T$107,4,FALSE),"")</f>
        <v/>
      </c>
      <c r="O51" s="4">
        <f t="shared" si="2"/>
        <v>360194.97</v>
      </c>
      <c r="P51" s="4" t="str">
        <f t="shared" si="3"/>
        <v>07 Black Hawk</v>
      </c>
      <c r="Q51" s="4">
        <f>IF(AND($H51="Income Total",NOT(ISBLANK($P51))), VLOOKUP($P51,'Cash Flow Report'!$A$7:$T$107,7,FALSE),"")</f>
        <v>360194.97</v>
      </c>
    </row>
    <row r="52" spans="1:17" x14ac:dyDescent="0.25">
      <c r="K52" s="4" t="str">
        <f t="shared" si="0"/>
        <v/>
      </c>
      <c r="L52" s="4" t="str">
        <f t="shared" si="1"/>
        <v/>
      </c>
      <c r="M52" s="4" t="str">
        <f>IF(AND($H52="Expense Total",NOT(ISBLANK($L52))), VLOOKUP($L52,'Cash Flow Report'!$A$7:$T$107,4,FALSE),"")</f>
        <v/>
      </c>
      <c r="O52" s="4" t="str">
        <f t="shared" si="2"/>
        <v/>
      </c>
      <c r="P52" s="4" t="str">
        <f t="shared" si="3"/>
        <v/>
      </c>
      <c r="Q52" s="4" t="str">
        <f>IF(AND($H52="Income Total",NOT(ISBLANK($P52))), VLOOKUP($P52,'Cash Flow Report'!$A$7:$T$107,7,FALSE),"")</f>
        <v/>
      </c>
    </row>
    <row r="53" spans="1:17" x14ac:dyDescent="0.25">
      <c r="A53" t="s">
        <v>99</v>
      </c>
      <c r="B53" t="s">
        <v>100</v>
      </c>
      <c r="C53" t="s">
        <v>15</v>
      </c>
      <c r="D53" t="s">
        <v>48</v>
      </c>
      <c r="E53" t="s">
        <v>101</v>
      </c>
      <c r="F53" t="s">
        <v>18</v>
      </c>
      <c r="G53" t="s">
        <v>102</v>
      </c>
      <c r="H53" t="s">
        <v>103</v>
      </c>
      <c r="I53">
        <v>29711.9</v>
      </c>
      <c r="K53" s="4" t="str">
        <f t="shared" si="0"/>
        <v/>
      </c>
      <c r="L53" s="4" t="str">
        <f t="shared" si="1"/>
        <v/>
      </c>
      <c r="M53" s="4" t="str">
        <f>IF(AND($H53="Expense Total",NOT(ISBLANK($L53))), VLOOKUP($L53,'Cash Flow Report'!$A$7:$T$107,4,FALSE),"")</f>
        <v/>
      </c>
      <c r="O53" s="4" t="str">
        <f t="shared" si="2"/>
        <v/>
      </c>
      <c r="P53" s="4" t="str">
        <f t="shared" si="3"/>
        <v/>
      </c>
      <c r="Q53" s="4" t="str">
        <f>IF(AND($H53="Income Total",NOT(ISBLANK($P53))), VLOOKUP($P53,'Cash Flow Report'!$A$7:$T$107,7,FALSE),"")</f>
        <v/>
      </c>
    </row>
    <row r="54" spans="1:17" ht="15.75" x14ac:dyDescent="0.25">
      <c r="A54" t="s">
        <v>99</v>
      </c>
      <c r="B54" t="s">
        <v>18</v>
      </c>
      <c r="C54" t="s">
        <v>18</v>
      </c>
      <c r="D54" t="s">
        <v>18</v>
      </c>
      <c r="E54" t="s">
        <v>18</v>
      </c>
      <c r="F54" t="s">
        <v>18</v>
      </c>
      <c r="G54" t="s">
        <v>18</v>
      </c>
      <c r="H54" s="3" t="s">
        <v>35</v>
      </c>
      <c r="I54">
        <v>29711.9</v>
      </c>
      <c r="K54" s="4">
        <f t="shared" si="0"/>
        <v>29711.9</v>
      </c>
      <c r="L54" s="4" t="str">
        <f t="shared" si="1"/>
        <v>08 Boone</v>
      </c>
      <c r="M54" s="4">
        <f>IF(AND($H54="Expense Total",NOT(ISBLANK($L54))), VLOOKUP($L54,'Cash Flow Report'!$A$7:$T$107,4,FALSE),"")</f>
        <v>29711.9</v>
      </c>
      <c r="O54" s="4" t="str">
        <f t="shared" si="2"/>
        <v/>
      </c>
      <c r="P54" s="4" t="str">
        <f t="shared" si="3"/>
        <v/>
      </c>
      <c r="Q54" s="4" t="str">
        <f>IF(AND($H54="Income Total",NOT(ISBLANK($P54))), VLOOKUP($P54,'Cash Flow Report'!$A$7:$T$107,7,FALSE),"")</f>
        <v/>
      </c>
    </row>
    <row r="55" spans="1:17" x14ac:dyDescent="0.25">
      <c r="A55" t="s">
        <v>99</v>
      </c>
      <c r="B55" t="s">
        <v>18</v>
      </c>
      <c r="C55" t="s">
        <v>36</v>
      </c>
      <c r="D55" t="s">
        <v>37</v>
      </c>
      <c r="E55" t="s">
        <v>18</v>
      </c>
      <c r="F55" t="s">
        <v>18</v>
      </c>
      <c r="G55" t="s">
        <v>104</v>
      </c>
      <c r="H55" t="s">
        <v>18</v>
      </c>
      <c r="I55">
        <v>299827.52</v>
      </c>
      <c r="K55" s="4" t="str">
        <f t="shared" si="0"/>
        <v/>
      </c>
      <c r="L55" s="4" t="str">
        <f t="shared" si="1"/>
        <v/>
      </c>
      <c r="M55" s="4" t="str">
        <f>IF(AND($H55="Expense Total",NOT(ISBLANK($L55))), VLOOKUP($L55,'Cash Flow Report'!$A$7:$T$107,4,FALSE),"")</f>
        <v/>
      </c>
      <c r="O55" s="4" t="str">
        <f t="shared" si="2"/>
        <v/>
      </c>
      <c r="P55" s="4" t="str">
        <f t="shared" si="3"/>
        <v/>
      </c>
      <c r="Q55" s="4" t="str">
        <f>IF(AND($H55="Income Total",NOT(ISBLANK($P55))), VLOOKUP($P55,'Cash Flow Report'!$A$7:$T$107,7,FALSE),"")</f>
        <v/>
      </c>
    </row>
    <row r="56" spans="1:17" ht="15.75" x14ac:dyDescent="0.25">
      <c r="A56" t="s">
        <v>99</v>
      </c>
      <c r="B56" t="s">
        <v>18</v>
      </c>
      <c r="C56" t="s">
        <v>18</v>
      </c>
      <c r="D56" t="s">
        <v>18</v>
      </c>
      <c r="E56" t="s">
        <v>18</v>
      </c>
      <c r="F56" t="s">
        <v>18</v>
      </c>
      <c r="G56" t="s">
        <v>18</v>
      </c>
      <c r="H56" s="3" t="s">
        <v>39</v>
      </c>
      <c r="I56">
        <v>299827.52</v>
      </c>
      <c r="K56" s="4" t="str">
        <f t="shared" si="0"/>
        <v/>
      </c>
      <c r="L56" s="4" t="str">
        <f t="shared" si="1"/>
        <v/>
      </c>
      <c r="M56" s="4" t="str">
        <f>IF(AND($H56="Expense Total",NOT(ISBLANK($L56))), VLOOKUP($L56,'Cash Flow Report'!$A$7:$T$107,4,FALSE),"")</f>
        <v/>
      </c>
      <c r="O56" s="4">
        <f t="shared" si="2"/>
        <v>299827.52</v>
      </c>
      <c r="P56" s="4" t="str">
        <f t="shared" si="3"/>
        <v>08 Boone</v>
      </c>
      <c r="Q56" s="4">
        <f>IF(AND($H56="Income Total",NOT(ISBLANK($P56))), VLOOKUP($P56,'Cash Flow Report'!$A$7:$T$107,7,FALSE),"")</f>
        <v>299827.52</v>
      </c>
    </row>
    <row r="57" spans="1:17" x14ac:dyDescent="0.25">
      <c r="K57" s="4" t="str">
        <f t="shared" si="0"/>
        <v/>
      </c>
      <c r="L57" s="4" t="str">
        <f t="shared" si="1"/>
        <v/>
      </c>
      <c r="M57" s="4" t="str">
        <f>IF(AND($H57="Expense Total",NOT(ISBLANK($L57))), VLOOKUP($L57,'Cash Flow Report'!$A$7:$T$107,4,FALSE),"")</f>
        <v/>
      </c>
      <c r="O57" s="4" t="str">
        <f t="shared" si="2"/>
        <v/>
      </c>
      <c r="P57" s="4" t="str">
        <f t="shared" si="3"/>
        <v/>
      </c>
      <c r="Q57" s="4" t="str">
        <f>IF(AND($H57="Income Total",NOT(ISBLANK($P57))), VLOOKUP($P57,'Cash Flow Report'!$A$7:$T$107,7,FALSE),"")</f>
        <v/>
      </c>
    </row>
    <row r="58" spans="1:17" x14ac:dyDescent="0.25">
      <c r="A58" t="s">
        <v>105</v>
      </c>
      <c r="B58" t="s">
        <v>106</v>
      </c>
      <c r="C58" t="s">
        <v>15</v>
      </c>
      <c r="D58" t="s">
        <v>107</v>
      </c>
      <c r="E58" t="s">
        <v>108</v>
      </c>
      <c r="F58" t="s">
        <v>18</v>
      </c>
      <c r="G58" t="s">
        <v>109</v>
      </c>
      <c r="H58" t="s">
        <v>110</v>
      </c>
      <c r="I58">
        <v>4550.04</v>
      </c>
      <c r="K58" s="4" t="str">
        <f t="shared" si="0"/>
        <v/>
      </c>
      <c r="L58" s="4" t="str">
        <f t="shared" si="1"/>
        <v/>
      </c>
      <c r="M58" s="4" t="str">
        <f>IF(AND($H58="Expense Total",NOT(ISBLANK($L58))), VLOOKUP($L58,'Cash Flow Report'!$A$7:$T$107,4,FALSE),"")</f>
        <v/>
      </c>
      <c r="O58" s="4" t="str">
        <f t="shared" si="2"/>
        <v/>
      </c>
      <c r="P58" s="4" t="str">
        <f t="shared" si="3"/>
        <v/>
      </c>
      <c r="Q58" s="4" t="str">
        <f>IF(AND($H58="Income Total",NOT(ISBLANK($P58))), VLOOKUP($P58,'Cash Flow Report'!$A$7:$T$107,7,FALSE),"")</f>
        <v/>
      </c>
    </row>
    <row r="59" spans="1:17" x14ac:dyDescent="0.25">
      <c r="A59" t="s">
        <v>105</v>
      </c>
      <c r="B59" t="s">
        <v>111</v>
      </c>
      <c r="C59" t="s">
        <v>15</v>
      </c>
      <c r="D59" t="s">
        <v>107</v>
      </c>
      <c r="E59" t="s">
        <v>112</v>
      </c>
      <c r="F59" t="s">
        <v>18</v>
      </c>
      <c r="G59" t="s">
        <v>113</v>
      </c>
      <c r="H59" t="s">
        <v>114</v>
      </c>
      <c r="I59">
        <v>1706.93</v>
      </c>
      <c r="K59" s="4" t="str">
        <f t="shared" si="0"/>
        <v/>
      </c>
      <c r="L59" s="4" t="str">
        <f t="shared" si="1"/>
        <v/>
      </c>
      <c r="M59" s="4" t="str">
        <f>IF(AND($H59="Expense Total",NOT(ISBLANK($L59))), VLOOKUP($L59,'Cash Flow Report'!$A$7:$T$107,4,FALSE),"")</f>
        <v/>
      </c>
      <c r="O59" s="4" t="str">
        <f t="shared" si="2"/>
        <v/>
      </c>
      <c r="P59" s="4" t="str">
        <f t="shared" si="3"/>
        <v/>
      </c>
      <c r="Q59" s="4" t="str">
        <f>IF(AND($H59="Income Total",NOT(ISBLANK($P59))), VLOOKUP($P59,'Cash Flow Report'!$A$7:$T$107,7,FALSE),"")</f>
        <v/>
      </c>
    </row>
    <row r="60" spans="1:17" x14ac:dyDescent="0.25">
      <c r="A60" t="s">
        <v>105</v>
      </c>
      <c r="B60" t="s">
        <v>18</v>
      </c>
      <c r="C60" t="s">
        <v>36</v>
      </c>
      <c r="D60" t="s">
        <v>46</v>
      </c>
      <c r="E60" t="s">
        <v>18</v>
      </c>
      <c r="F60" t="s">
        <v>18</v>
      </c>
      <c r="G60" t="s">
        <v>109</v>
      </c>
      <c r="H60" t="s">
        <v>18</v>
      </c>
      <c r="I60">
        <v>-4550.04</v>
      </c>
      <c r="K60" s="4" t="str">
        <f t="shared" si="0"/>
        <v/>
      </c>
      <c r="L60" s="4" t="str">
        <f t="shared" si="1"/>
        <v/>
      </c>
      <c r="M60" s="4" t="str">
        <f>IF(AND($H60="Expense Total",NOT(ISBLANK($L60))), VLOOKUP($L60,'Cash Flow Report'!$A$7:$T$107,4,FALSE),"")</f>
        <v/>
      </c>
      <c r="O60" s="4" t="str">
        <f t="shared" si="2"/>
        <v/>
      </c>
      <c r="P60" s="4" t="str">
        <f t="shared" si="3"/>
        <v/>
      </c>
      <c r="Q60" s="4" t="str">
        <f>IF(AND($H60="Income Total",NOT(ISBLANK($P60))), VLOOKUP($P60,'Cash Flow Report'!$A$7:$T$107,7,FALSE),"")</f>
        <v/>
      </c>
    </row>
    <row r="61" spans="1:17" ht="15.75" x14ac:dyDescent="0.25">
      <c r="A61" t="s">
        <v>105</v>
      </c>
      <c r="B61" t="s">
        <v>18</v>
      </c>
      <c r="C61" t="s">
        <v>18</v>
      </c>
      <c r="D61" t="s">
        <v>18</v>
      </c>
      <c r="E61" t="s">
        <v>18</v>
      </c>
      <c r="F61" t="s">
        <v>18</v>
      </c>
      <c r="G61" t="s">
        <v>18</v>
      </c>
      <c r="H61" s="3" t="s">
        <v>35</v>
      </c>
      <c r="I61">
        <v>1706.93</v>
      </c>
      <c r="K61" s="4">
        <f t="shared" si="0"/>
        <v>1706.93</v>
      </c>
      <c r="L61" s="4" t="str">
        <f t="shared" si="1"/>
        <v>09 Bremer</v>
      </c>
      <c r="M61" s="4">
        <f>IF(AND($H61="Expense Total",NOT(ISBLANK($L61))), VLOOKUP($L61,'Cash Flow Report'!$A$7:$T$107,4,FALSE),"")</f>
        <v>1706.93</v>
      </c>
      <c r="O61" s="4" t="str">
        <f t="shared" si="2"/>
        <v/>
      </c>
      <c r="P61" s="4" t="str">
        <f t="shared" si="3"/>
        <v/>
      </c>
      <c r="Q61" s="4" t="str">
        <f>IF(AND($H61="Income Total",NOT(ISBLANK($P61))), VLOOKUP($P61,'Cash Flow Report'!$A$7:$T$107,7,FALSE),"")</f>
        <v/>
      </c>
    </row>
    <row r="62" spans="1:17" x14ac:dyDescent="0.25">
      <c r="A62" t="s">
        <v>105</v>
      </c>
      <c r="B62" t="s">
        <v>18</v>
      </c>
      <c r="C62" t="s">
        <v>36</v>
      </c>
      <c r="D62" t="s">
        <v>37</v>
      </c>
      <c r="E62" t="s">
        <v>18</v>
      </c>
      <c r="F62" t="s">
        <v>18</v>
      </c>
      <c r="G62" t="s">
        <v>115</v>
      </c>
      <c r="H62" t="s">
        <v>18</v>
      </c>
      <c r="I62">
        <v>234633.56</v>
      </c>
      <c r="K62" s="4" t="str">
        <f t="shared" si="0"/>
        <v/>
      </c>
      <c r="L62" s="4" t="str">
        <f t="shared" si="1"/>
        <v/>
      </c>
      <c r="M62" s="4" t="str">
        <f>IF(AND($H62="Expense Total",NOT(ISBLANK($L62))), VLOOKUP($L62,'Cash Flow Report'!$A$7:$T$107,4,FALSE),"")</f>
        <v/>
      </c>
      <c r="O62" s="4" t="str">
        <f t="shared" si="2"/>
        <v/>
      </c>
      <c r="P62" s="4" t="str">
        <f t="shared" si="3"/>
        <v/>
      </c>
      <c r="Q62" s="4" t="str">
        <f>IF(AND($H62="Income Total",NOT(ISBLANK($P62))), VLOOKUP($P62,'Cash Flow Report'!$A$7:$T$107,7,FALSE),"")</f>
        <v/>
      </c>
    </row>
    <row r="63" spans="1:17" ht="15.75" x14ac:dyDescent="0.25">
      <c r="A63" t="s">
        <v>105</v>
      </c>
      <c r="B63" t="s">
        <v>18</v>
      </c>
      <c r="C63" t="s">
        <v>18</v>
      </c>
      <c r="D63" t="s">
        <v>18</v>
      </c>
      <c r="E63" t="s">
        <v>18</v>
      </c>
      <c r="F63" t="s">
        <v>18</v>
      </c>
      <c r="G63" t="s">
        <v>18</v>
      </c>
      <c r="H63" s="3" t="s">
        <v>39</v>
      </c>
      <c r="I63">
        <v>234633.56</v>
      </c>
      <c r="K63" s="4" t="str">
        <f t="shared" si="0"/>
        <v/>
      </c>
      <c r="L63" s="4" t="str">
        <f t="shared" si="1"/>
        <v/>
      </c>
      <c r="M63" s="4" t="str">
        <f>IF(AND($H63="Expense Total",NOT(ISBLANK($L63))), VLOOKUP($L63,'Cash Flow Report'!$A$7:$T$107,4,FALSE),"")</f>
        <v/>
      </c>
      <c r="O63" s="4">
        <f t="shared" si="2"/>
        <v>234633.56</v>
      </c>
      <c r="P63" s="4" t="str">
        <f t="shared" si="3"/>
        <v>09 Bremer</v>
      </c>
      <c r="Q63" s="4">
        <f>IF(AND($H63="Income Total",NOT(ISBLANK($P63))), VLOOKUP($P63,'Cash Flow Report'!$A$7:$T$107,7,FALSE),"")</f>
        <v>234633.56</v>
      </c>
    </row>
    <row r="64" spans="1:17" x14ac:dyDescent="0.25">
      <c r="K64" s="4" t="str">
        <f t="shared" si="0"/>
        <v/>
      </c>
      <c r="L64" s="4" t="str">
        <f t="shared" si="1"/>
        <v/>
      </c>
      <c r="M64" s="4" t="str">
        <f>IF(AND($H64="Expense Total",NOT(ISBLANK($L64))), VLOOKUP($L64,'Cash Flow Report'!$A$7:$T$107,4,FALSE),"")</f>
        <v/>
      </c>
      <c r="O64" s="4" t="str">
        <f t="shared" si="2"/>
        <v/>
      </c>
      <c r="P64" s="4" t="str">
        <f t="shared" si="3"/>
        <v/>
      </c>
      <c r="Q64" s="4" t="str">
        <f>IF(AND($H64="Income Total",NOT(ISBLANK($P64))), VLOOKUP($P64,'Cash Flow Report'!$A$7:$T$107,7,FALSE),"")</f>
        <v/>
      </c>
    </row>
    <row r="65" spans="1:17" x14ac:dyDescent="0.25">
      <c r="A65" t="s">
        <v>116</v>
      </c>
      <c r="B65" t="s">
        <v>117</v>
      </c>
      <c r="C65" t="s">
        <v>15</v>
      </c>
      <c r="D65" t="s">
        <v>48</v>
      </c>
      <c r="E65" t="s">
        <v>118</v>
      </c>
      <c r="F65" t="s">
        <v>18</v>
      </c>
      <c r="G65" t="s">
        <v>119</v>
      </c>
      <c r="H65" t="s">
        <v>120</v>
      </c>
      <c r="I65">
        <v>30000</v>
      </c>
      <c r="K65" s="4" t="str">
        <f t="shared" si="0"/>
        <v/>
      </c>
      <c r="L65" s="4" t="str">
        <f t="shared" si="1"/>
        <v/>
      </c>
      <c r="M65" s="4" t="str">
        <f>IF(AND($H65="Expense Total",NOT(ISBLANK($L65))), VLOOKUP($L65,'Cash Flow Report'!$A$7:$T$107,4,FALSE),"")</f>
        <v/>
      </c>
      <c r="O65" s="4" t="str">
        <f t="shared" si="2"/>
        <v/>
      </c>
      <c r="P65" s="4" t="str">
        <f t="shared" si="3"/>
        <v/>
      </c>
      <c r="Q65" s="4" t="str">
        <f>IF(AND($H65="Income Total",NOT(ISBLANK($P65))), VLOOKUP($P65,'Cash Flow Report'!$A$7:$T$107,7,FALSE),"")</f>
        <v/>
      </c>
    </row>
    <row r="66" spans="1:17" ht="15.75" x14ac:dyDescent="0.25">
      <c r="A66" t="s">
        <v>116</v>
      </c>
      <c r="B66" t="s">
        <v>18</v>
      </c>
      <c r="C66" t="s">
        <v>18</v>
      </c>
      <c r="D66" t="s">
        <v>18</v>
      </c>
      <c r="E66" t="s">
        <v>18</v>
      </c>
      <c r="F66" t="s">
        <v>18</v>
      </c>
      <c r="G66" t="s">
        <v>18</v>
      </c>
      <c r="H66" s="3" t="s">
        <v>35</v>
      </c>
      <c r="I66">
        <v>30000</v>
      </c>
      <c r="K66" s="4">
        <f t="shared" si="0"/>
        <v>30000</v>
      </c>
      <c r="L66" s="4" t="str">
        <f t="shared" si="1"/>
        <v>10 Buchanan</v>
      </c>
      <c r="M66" s="4">
        <f>IF(AND($H66="Expense Total",NOT(ISBLANK($L66))), VLOOKUP($L66,'Cash Flow Report'!$A$7:$T$107,4,FALSE),"")</f>
        <v>30000</v>
      </c>
      <c r="O66" s="4" t="str">
        <f t="shared" si="2"/>
        <v/>
      </c>
      <c r="P66" s="4" t="str">
        <f t="shared" si="3"/>
        <v/>
      </c>
      <c r="Q66" s="4" t="str">
        <f>IF(AND($H66="Income Total",NOT(ISBLANK($P66))), VLOOKUP($P66,'Cash Flow Report'!$A$7:$T$107,7,FALSE),"")</f>
        <v/>
      </c>
    </row>
    <row r="67" spans="1:17" x14ac:dyDescent="0.25">
      <c r="A67" t="s">
        <v>116</v>
      </c>
      <c r="B67" t="s">
        <v>18</v>
      </c>
      <c r="C67" t="s">
        <v>36</v>
      </c>
      <c r="D67" t="s">
        <v>37</v>
      </c>
      <c r="E67" t="s">
        <v>18</v>
      </c>
      <c r="F67" t="s">
        <v>18</v>
      </c>
      <c r="G67" t="s">
        <v>121</v>
      </c>
      <c r="H67" t="s">
        <v>18</v>
      </c>
      <c r="I67">
        <v>334351.45</v>
      </c>
      <c r="K67" s="4" t="str">
        <f t="shared" si="0"/>
        <v/>
      </c>
      <c r="L67" s="4" t="str">
        <f t="shared" si="1"/>
        <v/>
      </c>
      <c r="M67" s="4" t="str">
        <f>IF(AND($H67="Expense Total",NOT(ISBLANK($L67))), VLOOKUP($L67,'Cash Flow Report'!$A$7:$T$107,4,FALSE),"")</f>
        <v/>
      </c>
      <c r="O67" s="4" t="str">
        <f t="shared" si="2"/>
        <v/>
      </c>
      <c r="P67" s="4" t="str">
        <f t="shared" si="3"/>
        <v/>
      </c>
      <c r="Q67" s="4" t="str">
        <f>IF(AND($H67="Income Total",NOT(ISBLANK($P67))), VLOOKUP($P67,'Cash Flow Report'!$A$7:$T$107,7,FALSE),"")</f>
        <v/>
      </c>
    </row>
    <row r="68" spans="1:17" ht="15.75" x14ac:dyDescent="0.25">
      <c r="A68" t="s">
        <v>116</v>
      </c>
      <c r="B68" t="s">
        <v>18</v>
      </c>
      <c r="C68" t="s">
        <v>18</v>
      </c>
      <c r="D68" t="s">
        <v>18</v>
      </c>
      <c r="E68" t="s">
        <v>18</v>
      </c>
      <c r="F68" t="s">
        <v>18</v>
      </c>
      <c r="G68" t="s">
        <v>18</v>
      </c>
      <c r="H68" s="3" t="s">
        <v>39</v>
      </c>
      <c r="I68">
        <v>334351.45</v>
      </c>
      <c r="K68" s="4" t="str">
        <f t="shared" si="0"/>
        <v/>
      </c>
      <c r="L68" s="4" t="str">
        <f t="shared" si="1"/>
        <v/>
      </c>
      <c r="M68" s="4" t="str">
        <f>IF(AND($H68="Expense Total",NOT(ISBLANK($L68))), VLOOKUP($L68,'Cash Flow Report'!$A$7:$T$107,4,FALSE),"")</f>
        <v/>
      </c>
      <c r="O68" s="4">
        <f t="shared" si="2"/>
        <v>334351.45</v>
      </c>
      <c r="P68" s="4" t="str">
        <f t="shared" si="3"/>
        <v>10 Buchanan</v>
      </c>
      <c r="Q68" s="4">
        <f>IF(AND($H68="Income Total",NOT(ISBLANK($P68))), VLOOKUP($P68,'Cash Flow Report'!$A$7:$T$107,7,FALSE),"")</f>
        <v>334351.45</v>
      </c>
    </row>
    <row r="69" spans="1:17" x14ac:dyDescent="0.25">
      <c r="K69" s="4" t="str">
        <f t="shared" si="0"/>
        <v/>
      </c>
      <c r="L69" s="4" t="str">
        <f t="shared" si="1"/>
        <v/>
      </c>
      <c r="M69" s="4" t="str">
        <f>IF(AND($H69="Expense Total",NOT(ISBLANK($L69))), VLOOKUP($L69,'Cash Flow Report'!$A$7:$T$107,4,FALSE),"")</f>
        <v/>
      </c>
      <c r="O69" s="4" t="str">
        <f t="shared" si="2"/>
        <v/>
      </c>
      <c r="P69" s="4" t="str">
        <f t="shared" si="3"/>
        <v/>
      </c>
      <c r="Q69" s="4" t="str">
        <f>IF(AND($H69="Income Total",NOT(ISBLANK($P69))), VLOOKUP($P69,'Cash Flow Report'!$A$7:$T$107,7,FALSE),"")</f>
        <v/>
      </c>
    </row>
    <row r="70" spans="1:17" x14ac:dyDescent="0.25">
      <c r="A70" t="s">
        <v>122</v>
      </c>
      <c r="B70" t="s">
        <v>123</v>
      </c>
      <c r="C70" t="s">
        <v>15</v>
      </c>
      <c r="D70" t="s">
        <v>124</v>
      </c>
      <c r="E70" t="s">
        <v>125</v>
      </c>
      <c r="F70" t="s">
        <v>18</v>
      </c>
      <c r="G70" t="s">
        <v>126</v>
      </c>
      <c r="H70" t="s">
        <v>127</v>
      </c>
      <c r="I70">
        <v>25874.75</v>
      </c>
      <c r="K70" s="4" t="str">
        <f t="shared" ref="K70:K133" si="4">IF($H70="Expense Total", I70,"")</f>
        <v/>
      </c>
      <c r="L70" s="4" t="str">
        <f t="shared" ref="L70:L133" si="5">IF($H70="Expense Total", $A70,"")</f>
        <v/>
      </c>
      <c r="M70" s="4" t="str">
        <f>IF(AND($H70="Expense Total",NOT(ISBLANK($L70))), VLOOKUP($L70,'Cash Flow Report'!$A$7:$T$107,4,FALSE),"")</f>
        <v/>
      </c>
      <c r="O70" s="4" t="str">
        <f t="shared" ref="O70:O133" si="6">IF($H70="Income Total", $I70,"")</f>
        <v/>
      </c>
      <c r="P70" s="4" t="str">
        <f t="shared" ref="P70:P133" si="7">IF($H70="Income Total", $A70,"")</f>
        <v/>
      </c>
      <c r="Q70" s="4" t="str">
        <f>IF(AND($H70="Income Total",NOT(ISBLANK($P70))), VLOOKUP($P70,'Cash Flow Report'!$A$7:$T$107,7,FALSE),"")</f>
        <v/>
      </c>
    </row>
    <row r="71" spans="1:17" x14ac:dyDescent="0.25">
      <c r="A71" t="s">
        <v>122</v>
      </c>
      <c r="B71" t="s">
        <v>128</v>
      </c>
      <c r="C71" t="s">
        <v>15</v>
      </c>
      <c r="D71" t="s">
        <v>62</v>
      </c>
      <c r="E71" t="s">
        <v>125</v>
      </c>
      <c r="F71" t="s">
        <v>18</v>
      </c>
      <c r="G71" t="s">
        <v>126</v>
      </c>
      <c r="H71" t="s">
        <v>127</v>
      </c>
      <c r="I71">
        <v>80199.600000000006</v>
      </c>
      <c r="K71" s="4" t="str">
        <f t="shared" si="4"/>
        <v/>
      </c>
      <c r="L71" s="4" t="str">
        <f t="shared" si="5"/>
        <v/>
      </c>
      <c r="M71" s="4" t="str">
        <f>IF(AND($H71="Expense Total",NOT(ISBLANK($L71))), VLOOKUP($L71,'Cash Flow Report'!$A$7:$T$107,4,FALSE),"")</f>
        <v/>
      </c>
      <c r="O71" s="4" t="str">
        <f t="shared" si="6"/>
        <v/>
      </c>
      <c r="P71" s="4" t="str">
        <f t="shared" si="7"/>
        <v/>
      </c>
      <c r="Q71" s="4" t="str">
        <f>IF(AND($H71="Income Total",NOT(ISBLANK($P71))), VLOOKUP($P71,'Cash Flow Report'!$A$7:$T$107,7,FALSE),"")</f>
        <v/>
      </c>
    </row>
    <row r="72" spans="1:17" x14ac:dyDescent="0.25">
      <c r="A72" t="s">
        <v>122</v>
      </c>
      <c r="B72" t="s">
        <v>129</v>
      </c>
      <c r="C72" t="s">
        <v>15</v>
      </c>
      <c r="D72" t="s">
        <v>62</v>
      </c>
      <c r="E72" t="s">
        <v>130</v>
      </c>
      <c r="F72" t="s">
        <v>18</v>
      </c>
      <c r="G72" t="s">
        <v>131</v>
      </c>
      <c r="H72" t="s">
        <v>132</v>
      </c>
      <c r="I72">
        <v>9700</v>
      </c>
      <c r="K72" s="4" t="str">
        <f t="shared" si="4"/>
        <v/>
      </c>
      <c r="L72" s="4" t="str">
        <f t="shared" si="5"/>
        <v/>
      </c>
      <c r="M72" s="4" t="str">
        <f>IF(AND($H72="Expense Total",NOT(ISBLANK($L72))), VLOOKUP($L72,'Cash Flow Report'!$A$7:$T$107,4,FALSE),"")</f>
        <v/>
      </c>
      <c r="O72" s="4" t="str">
        <f t="shared" si="6"/>
        <v/>
      </c>
      <c r="P72" s="4" t="str">
        <f t="shared" si="7"/>
        <v/>
      </c>
      <c r="Q72" s="4" t="str">
        <f>IF(AND($H72="Income Total",NOT(ISBLANK($P72))), VLOOKUP($P72,'Cash Flow Report'!$A$7:$T$107,7,FALSE),"")</f>
        <v/>
      </c>
    </row>
    <row r="73" spans="1:17" x14ac:dyDescent="0.25">
      <c r="A73" t="s">
        <v>122</v>
      </c>
      <c r="B73" t="s">
        <v>133</v>
      </c>
      <c r="C73" t="s">
        <v>15</v>
      </c>
      <c r="D73" t="s">
        <v>42</v>
      </c>
      <c r="E73" t="s">
        <v>125</v>
      </c>
      <c r="F73" t="s">
        <v>18</v>
      </c>
      <c r="G73" t="s">
        <v>126</v>
      </c>
      <c r="H73" t="s">
        <v>127</v>
      </c>
      <c r="I73">
        <v>267274.61</v>
      </c>
      <c r="K73" s="4" t="str">
        <f t="shared" si="4"/>
        <v/>
      </c>
      <c r="L73" s="4" t="str">
        <f t="shared" si="5"/>
        <v/>
      </c>
      <c r="M73" s="4" t="str">
        <f>IF(AND($H73="Expense Total",NOT(ISBLANK($L73))), VLOOKUP($L73,'Cash Flow Report'!$A$7:$T$107,4,FALSE),"")</f>
        <v/>
      </c>
      <c r="O73" s="4" t="str">
        <f t="shared" si="6"/>
        <v/>
      </c>
      <c r="P73" s="4" t="str">
        <f t="shared" si="7"/>
        <v/>
      </c>
      <c r="Q73" s="4" t="str">
        <f>IF(AND($H73="Income Total",NOT(ISBLANK($P73))), VLOOKUP($P73,'Cash Flow Report'!$A$7:$T$107,7,FALSE),"")</f>
        <v/>
      </c>
    </row>
    <row r="74" spans="1:17" x14ac:dyDescent="0.25">
      <c r="A74" t="s">
        <v>122</v>
      </c>
      <c r="B74" t="s">
        <v>134</v>
      </c>
      <c r="C74" t="s">
        <v>15</v>
      </c>
      <c r="D74" t="s">
        <v>135</v>
      </c>
      <c r="E74" t="s">
        <v>125</v>
      </c>
      <c r="F74" t="s">
        <v>18</v>
      </c>
      <c r="G74" t="s">
        <v>126</v>
      </c>
      <c r="H74" t="s">
        <v>127</v>
      </c>
      <c r="I74">
        <v>360255.75</v>
      </c>
      <c r="K74" s="4" t="str">
        <f t="shared" si="4"/>
        <v/>
      </c>
      <c r="L74" s="4" t="str">
        <f t="shared" si="5"/>
        <v/>
      </c>
      <c r="M74" s="4" t="str">
        <f>IF(AND($H74="Expense Total",NOT(ISBLANK($L74))), VLOOKUP($L74,'Cash Flow Report'!$A$7:$T$107,4,FALSE),"")</f>
        <v/>
      </c>
      <c r="O74" s="4" t="str">
        <f t="shared" si="6"/>
        <v/>
      </c>
      <c r="P74" s="4" t="str">
        <f t="shared" si="7"/>
        <v/>
      </c>
      <c r="Q74" s="4" t="str">
        <f>IF(AND($H74="Income Total",NOT(ISBLANK($P74))), VLOOKUP($P74,'Cash Flow Report'!$A$7:$T$107,7,FALSE),"")</f>
        <v/>
      </c>
    </row>
    <row r="75" spans="1:17" x14ac:dyDescent="0.25">
      <c r="A75" t="s">
        <v>122</v>
      </c>
      <c r="B75" t="s">
        <v>136</v>
      </c>
      <c r="C75" t="s">
        <v>15</v>
      </c>
      <c r="D75" t="s">
        <v>137</v>
      </c>
      <c r="E75" t="s">
        <v>125</v>
      </c>
      <c r="F75" t="s">
        <v>18</v>
      </c>
      <c r="G75" t="s">
        <v>126</v>
      </c>
      <c r="H75" t="s">
        <v>127</v>
      </c>
      <c r="I75">
        <v>94115.65</v>
      </c>
      <c r="K75" s="4" t="str">
        <f t="shared" si="4"/>
        <v/>
      </c>
      <c r="L75" s="4" t="str">
        <f t="shared" si="5"/>
        <v/>
      </c>
      <c r="M75" s="4" t="str">
        <f>IF(AND($H75="Expense Total",NOT(ISBLANK($L75))), VLOOKUP($L75,'Cash Flow Report'!$A$7:$T$107,4,FALSE),"")</f>
        <v/>
      </c>
      <c r="O75" s="4" t="str">
        <f t="shared" si="6"/>
        <v/>
      </c>
      <c r="P75" s="4" t="str">
        <f t="shared" si="7"/>
        <v/>
      </c>
      <c r="Q75" s="4" t="str">
        <f>IF(AND($H75="Income Total",NOT(ISBLANK($P75))), VLOOKUP($P75,'Cash Flow Report'!$A$7:$T$107,7,FALSE),"")</f>
        <v/>
      </c>
    </row>
    <row r="76" spans="1:17" x14ac:dyDescent="0.25">
      <c r="A76" t="s">
        <v>122</v>
      </c>
      <c r="B76" t="s">
        <v>138</v>
      </c>
      <c r="C76" t="s">
        <v>15</v>
      </c>
      <c r="D76" t="s">
        <v>24</v>
      </c>
      <c r="E76" t="s">
        <v>125</v>
      </c>
      <c r="F76" t="s">
        <v>18</v>
      </c>
      <c r="G76" t="s">
        <v>126</v>
      </c>
      <c r="H76" t="s">
        <v>127</v>
      </c>
      <c r="I76">
        <v>56299.71</v>
      </c>
      <c r="K76" s="4" t="str">
        <f t="shared" si="4"/>
        <v/>
      </c>
      <c r="L76" s="4" t="str">
        <f t="shared" si="5"/>
        <v/>
      </c>
      <c r="M76" s="4" t="str">
        <f>IF(AND($H76="Expense Total",NOT(ISBLANK($L76))), VLOOKUP($L76,'Cash Flow Report'!$A$7:$T$107,4,FALSE),"")</f>
        <v/>
      </c>
      <c r="O76" s="4" t="str">
        <f t="shared" si="6"/>
        <v/>
      </c>
      <c r="P76" s="4" t="str">
        <f t="shared" si="7"/>
        <v/>
      </c>
      <c r="Q76" s="4" t="str">
        <f>IF(AND($H76="Income Total",NOT(ISBLANK($P76))), VLOOKUP($P76,'Cash Flow Report'!$A$7:$T$107,7,FALSE),"")</f>
        <v/>
      </c>
    </row>
    <row r="77" spans="1:17" x14ac:dyDescent="0.25">
      <c r="A77" t="s">
        <v>122</v>
      </c>
      <c r="B77" t="s">
        <v>18</v>
      </c>
      <c r="C77" t="s">
        <v>36</v>
      </c>
      <c r="D77" t="s">
        <v>46</v>
      </c>
      <c r="E77" t="s">
        <v>18</v>
      </c>
      <c r="F77" t="s">
        <v>18</v>
      </c>
      <c r="G77" t="s">
        <v>131</v>
      </c>
      <c r="H77" t="s">
        <v>18</v>
      </c>
      <c r="I77">
        <v>-9700</v>
      </c>
      <c r="K77" s="4" t="str">
        <f t="shared" si="4"/>
        <v/>
      </c>
      <c r="L77" s="4" t="str">
        <f t="shared" si="5"/>
        <v/>
      </c>
      <c r="M77" s="4" t="str">
        <f>IF(AND($H77="Expense Total",NOT(ISBLANK($L77))), VLOOKUP($L77,'Cash Flow Report'!$A$7:$T$107,4,FALSE),"")</f>
        <v/>
      </c>
      <c r="O77" s="4" t="str">
        <f t="shared" si="6"/>
        <v/>
      </c>
      <c r="P77" s="4" t="str">
        <f t="shared" si="7"/>
        <v/>
      </c>
      <c r="Q77" s="4" t="str">
        <f>IF(AND($H77="Income Total",NOT(ISBLANK($P77))), VLOOKUP($P77,'Cash Flow Report'!$A$7:$T$107,7,FALSE),"")</f>
        <v/>
      </c>
    </row>
    <row r="78" spans="1:17" x14ac:dyDescent="0.25">
      <c r="A78" t="s">
        <v>122</v>
      </c>
      <c r="B78" t="s">
        <v>18</v>
      </c>
      <c r="C78" t="s">
        <v>36</v>
      </c>
      <c r="D78" t="s">
        <v>46</v>
      </c>
      <c r="E78" t="s">
        <v>18</v>
      </c>
      <c r="F78" t="s">
        <v>18</v>
      </c>
      <c r="G78" t="s">
        <v>126</v>
      </c>
      <c r="H78" t="s">
        <v>18</v>
      </c>
      <c r="I78">
        <v>-733604.71</v>
      </c>
      <c r="K78" s="4" t="str">
        <f t="shared" si="4"/>
        <v/>
      </c>
      <c r="L78" s="4" t="str">
        <f t="shared" si="5"/>
        <v/>
      </c>
      <c r="M78" s="4" t="str">
        <f>IF(AND($H78="Expense Total",NOT(ISBLANK($L78))), VLOOKUP($L78,'Cash Flow Report'!$A$7:$T$107,4,FALSE),"")</f>
        <v/>
      </c>
      <c r="O78" s="4" t="str">
        <f t="shared" si="6"/>
        <v/>
      </c>
      <c r="P78" s="4" t="str">
        <f t="shared" si="7"/>
        <v/>
      </c>
      <c r="Q78" s="4" t="str">
        <f>IF(AND($H78="Income Total",NOT(ISBLANK($P78))), VLOOKUP($P78,'Cash Flow Report'!$A$7:$T$107,7,FALSE),"")</f>
        <v/>
      </c>
    </row>
    <row r="79" spans="1:17" x14ac:dyDescent="0.25">
      <c r="A79" t="s">
        <v>122</v>
      </c>
      <c r="B79" t="s">
        <v>18</v>
      </c>
      <c r="C79" t="s">
        <v>36</v>
      </c>
      <c r="D79" t="s">
        <v>12</v>
      </c>
      <c r="E79" t="s">
        <v>18</v>
      </c>
      <c r="F79" t="s">
        <v>18</v>
      </c>
      <c r="G79" t="s">
        <v>126</v>
      </c>
      <c r="H79" t="s">
        <v>18</v>
      </c>
      <c r="I79">
        <v>-351767.03999999998</v>
      </c>
      <c r="K79" s="4" t="str">
        <f t="shared" si="4"/>
        <v/>
      </c>
      <c r="L79" s="4" t="str">
        <f t="shared" si="5"/>
        <v/>
      </c>
      <c r="M79" s="4" t="str">
        <f>IF(AND($H79="Expense Total",NOT(ISBLANK($L79))), VLOOKUP($L79,'Cash Flow Report'!$A$7:$T$107,4,FALSE),"")</f>
        <v/>
      </c>
      <c r="O79" s="4" t="str">
        <f t="shared" si="6"/>
        <v/>
      </c>
      <c r="P79" s="4" t="str">
        <f t="shared" si="7"/>
        <v/>
      </c>
      <c r="Q79" s="4" t="str">
        <f>IF(AND($H79="Income Total",NOT(ISBLANK($P79))), VLOOKUP($P79,'Cash Flow Report'!$A$7:$T$107,7,FALSE),"")</f>
        <v/>
      </c>
    </row>
    <row r="80" spans="1:17" ht="15.75" x14ac:dyDescent="0.25">
      <c r="A80" t="s">
        <v>122</v>
      </c>
      <c r="B80" t="s">
        <v>18</v>
      </c>
      <c r="C80" t="s">
        <v>18</v>
      </c>
      <c r="D80" t="s">
        <v>18</v>
      </c>
      <c r="E80" t="s">
        <v>18</v>
      </c>
      <c r="F80" t="s">
        <v>18</v>
      </c>
      <c r="G80" t="s">
        <v>18</v>
      </c>
      <c r="H80" s="3" t="s">
        <v>35</v>
      </c>
      <c r="I80">
        <v>-201351.67999999999</v>
      </c>
      <c r="K80" s="4">
        <f t="shared" si="4"/>
        <v>-201351.67999999999</v>
      </c>
      <c r="L80" s="4" t="str">
        <f t="shared" si="5"/>
        <v>11 Buena Vista</v>
      </c>
      <c r="M80" s="4">
        <f>IF(AND($H80="Expense Total",NOT(ISBLANK($L80))), VLOOKUP($L80,'Cash Flow Report'!$A$7:$T$107,4,FALSE),"")</f>
        <v>-201351.67999999999</v>
      </c>
      <c r="O80" s="4" t="str">
        <f t="shared" si="6"/>
        <v/>
      </c>
      <c r="P80" s="4" t="str">
        <f t="shared" si="7"/>
        <v/>
      </c>
      <c r="Q80" s="4" t="str">
        <f>IF(AND($H80="Income Total",NOT(ISBLANK($P80))), VLOOKUP($P80,'Cash Flow Report'!$A$7:$T$107,7,FALSE),"")</f>
        <v/>
      </c>
    </row>
    <row r="81" spans="1:17" x14ac:dyDescent="0.25">
      <c r="A81" t="s">
        <v>122</v>
      </c>
      <c r="B81" t="s">
        <v>18</v>
      </c>
      <c r="C81" t="s">
        <v>36</v>
      </c>
      <c r="D81" t="s">
        <v>37</v>
      </c>
      <c r="E81" t="s">
        <v>18</v>
      </c>
      <c r="F81" t="s">
        <v>18</v>
      </c>
      <c r="G81" t="s">
        <v>139</v>
      </c>
      <c r="H81" t="s">
        <v>18</v>
      </c>
      <c r="I81">
        <v>269443.34000000003</v>
      </c>
      <c r="K81" s="4" t="str">
        <f t="shared" si="4"/>
        <v/>
      </c>
      <c r="L81" s="4" t="str">
        <f t="shared" si="5"/>
        <v/>
      </c>
      <c r="M81" s="4" t="str">
        <f>IF(AND($H81="Expense Total",NOT(ISBLANK($L81))), VLOOKUP($L81,'Cash Flow Report'!$A$7:$T$107,4,FALSE),"")</f>
        <v/>
      </c>
      <c r="O81" s="4" t="str">
        <f t="shared" si="6"/>
        <v/>
      </c>
      <c r="P81" s="4" t="str">
        <f t="shared" si="7"/>
        <v/>
      </c>
      <c r="Q81" s="4" t="str">
        <f>IF(AND($H81="Income Total",NOT(ISBLANK($P81))), VLOOKUP($P81,'Cash Flow Report'!$A$7:$T$107,7,FALSE),"")</f>
        <v/>
      </c>
    </row>
    <row r="82" spans="1:17" ht="15.75" x14ac:dyDescent="0.25">
      <c r="A82" t="s">
        <v>122</v>
      </c>
      <c r="B82" t="s">
        <v>18</v>
      </c>
      <c r="C82" t="s">
        <v>18</v>
      </c>
      <c r="D82" t="s">
        <v>18</v>
      </c>
      <c r="E82" t="s">
        <v>18</v>
      </c>
      <c r="F82" t="s">
        <v>18</v>
      </c>
      <c r="G82" t="s">
        <v>18</v>
      </c>
      <c r="H82" s="3" t="s">
        <v>39</v>
      </c>
      <c r="I82">
        <v>269443.34000000003</v>
      </c>
      <c r="K82" s="4" t="str">
        <f t="shared" si="4"/>
        <v/>
      </c>
      <c r="L82" s="4" t="str">
        <f t="shared" si="5"/>
        <v/>
      </c>
      <c r="M82" s="4" t="str">
        <f>IF(AND($H82="Expense Total",NOT(ISBLANK($L82))), VLOOKUP($L82,'Cash Flow Report'!$A$7:$T$107,4,FALSE),"")</f>
        <v/>
      </c>
      <c r="O82" s="4">
        <f t="shared" si="6"/>
        <v>269443.34000000003</v>
      </c>
      <c r="P82" s="4" t="str">
        <f t="shared" si="7"/>
        <v>11 Buena Vista</v>
      </c>
      <c r="Q82" s="4">
        <f>IF(AND($H82="Income Total",NOT(ISBLANK($P82))), VLOOKUP($P82,'Cash Flow Report'!$A$7:$T$107,7,FALSE),"")</f>
        <v>269443.34000000003</v>
      </c>
    </row>
    <row r="83" spans="1:17" x14ac:dyDescent="0.25">
      <c r="K83" s="4" t="str">
        <f t="shared" si="4"/>
        <v/>
      </c>
      <c r="L83" s="4" t="str">
        <f t="shared" si="5"/>
        <v/>
      </c>
      <c r="M83" s="4" t="str">
        <f>IF(AND($H83="Expense Total",NOT(ISBLANK($L83))), VLOOKUP($L83,'Cash Flow Report'!$A$7:$T$107,4,FALSE),"")</f>
        <v/>
      </c>
      <c r="O83" s="4" t="str">
        <f t="shared" si="6"/>
        <v/>
      </c>
      <c r="P83" s="4" t="str">
        <f t="shared" si="7"/>
        <v/>
      </c>
      <c r="Q83" s="4" t="str">
        <f>IF(AND($H83="Income Total",NOT(ISBLANK($P83))), VLOOKUP($P83,'Cash Flow Report'!$A$7:$T$107,7,FALSE),"")</f>
        <v/>
      </c>
    </row>
    <row r="84" spans="1:17" x14ac:dyDescent="0.25">
      <c r="A84" t="s">
        <v>140</v>
      </c>
      <c r="B84" t="s">
        <v>141</v>
      </c>
      <c r="C84" t="s">
        <v>15</v>
      </c>
      <c r="D84" t="s">
        <v>107</v>
      </c>
      <c r="E84" t="s">
        <v>142</v>
      </c>
      <c r="F84" t="s">
        <v>18</v>
      </c>
      <c r="G84" t="s">
        <v>143</v>
      </c>
      <c r="H84" t="s">
        <v>144</v>
      </c>
      <c r="I84">
        <v>28297.759999999998</v>
      </c>
      <c r="K84" s="4" t="str">
        <f t="shared" si="4"/>
        <v/>
      </c>
      <c r="L84" s="4" t="str">
        <f t="shared" si="5"/>
        <v/>
      </c>
      <c r="M84" s="4" t="str">
        <f>IF(AND($H84="Expense Total",NOT(ISBLANK($L84))), VLOOKUP($L84,'Cash Flow Report'!$A$7:$T$107,4,FALSE),"")</f>
        <v/>
      </c>
      <c r="O84" s="4" t="str">
        <f t="shared" si="6"/>
        <v/>
      </c>
      <c r="P84" s="4" t="str">
        <f t="shared" si="7"/>
        <v/>
      </c>
      <c r="Q84" s="4" t="str">
        <f>IF(AND($H84="Income Total",NOT(ISBLANK($P84))), VLOOKUP($P84,'Cash Flow Report'!$A$7:$T$107,7,FALSE),"")</f>
        <v/>
      </c>
    </row>
    <row r="85" spans="1:17" x14ac:dyDescent="0.25">
      <c r="A85" t="s">
        <v>140</v>
      </c>
      <c r="B85" t="s">
        <v>145</v>
      </c>
      <c r="C85" t="s">
        <v>15</v>
      </c>
      <c r="D85" t="s">
        <v>62</v>
      </c>
      <c r="E85" t="s">
        <v>93</v>
      </c>
      <c r="F85" t="s">
        <v>18</v>
      </c>
      <c r="G85" t="s">
        <v>146</v>
      </c>
      <c r="H85" t="s">
        <v>147</v>
      </c>
      <c r="I85">
        <v>4593.34</v>
      </c>
      <c r="K85" s="4" t="str">
        <f t="shared" si="4"/>
        <v/>
      </c>
      <c r="L85" s="4" t="str">
        <f t="shared" si="5"/>
        <v/>
      </c>
      <c r="M85" s="4" t="str">
        <f>IF(AND($H85="Expense Total",NOT(ISBLANK($L85))), VLOOKUP($L85,'Cash Flow Report'!$A$7:$T$107,4,FALSE),"")</f>
        <v/>
      </c>
      <c r="O85" s="4" t="str">
        <f t="shared" si="6"/>
        <v/>
      </c>
      <c r="P85" s="4" t="str">
        <f t="shared" si="7"/>
        <v/>
      </c>
      <c r="Q85" s="4" t="str">
        <f>IF(AND($H85="Income Total",NOT(ISBLANK($P85))), VLOOKUP($P85,'Cash Flow Report'!$A$7:$T$107,7,FALSE),"")</f>
        <v/>
      </c>
    </row>
    <row r="86" spans="1:17" ht="15.75" x14ac:dyDescent="0.25">
      <c r="A86" t="s">
        <v>140</v>
      </c>
      <c r="B86" t="s">
        <v>18</v>
      </c>
      <c r="C86" t="s">
        <v>18</v>
      </c>
      <c r="D86" t="s">
        <v>18</v>
      </c>
      <c r="E86" t="s">
        <v>18</v>
      </c>
      <c r="F86" t="s">
        <v>18</v>
      </c>
      <c r="G86" t="s">
        <v>18</v>
      </c>
      <c r="H86" s="3" t="s">
        <v>35</v>
      </c>
      <c r="I86">
        <v>32891.1</v>
      </c>
      <c r="K86" s="4">
        <f t="shared" si="4"/>
        <v>32891.1</v>
      </c>
      <c r="L86" s="4" t="str">
        <f t="shared" si="5"/>
        <v>12 Butler</v>
      </c>
      <c r="M86" s="4">
        <f>IF(AND($H86="Expense Total",NOT(ISBLANK($L86))), VLOOKUP($L86,'Cash Flow Report'!$A$7:$T$107,4,FALSE),"")</f>
        <v>32891.1</v>
      </c>
      <c r="O86" s="4" t="str">
        <f t="shared" si="6"/>
        <v/>
      </c>
      <c r="P86" s="4" t="str">
        <f t="shared" si="7"/>
        <v/>
      </c>
      <c r="Q86" s="4" t="str">
        <f>IF(AND($H86="Income Total",NOT(ISBLANK($P86))), VLOOKUP($P86,'Cash Flow Report'!$A$7:$T$107,7,FALSE),"")</f>
        <v/>
      </c>
    </row>
    <row r="87" spans="1:17" x14ac:dyDescent="0.25">
      <c r="A87" t="s">
        <v>140</v>
      </c>
      <c r="B87" t="s">
        <v>18</v>
      </c>
      <c r="C87" t="s">
        <v>36</v>
      </c>
      <c r="D87" t="s">
        <v>37</v>
      </c>
      <c r="E87" t="s">
        <v>18</v>
      </c>
      <c r="F87" t="s">
        <v>18</v>
      </c>
      <c r="G87" t="s">
        <v>148</v>
      </c>
      <c r="H87" t="s">
        <v>18</v>
      </c>
      <c r="I87">
        <v>295008.34000000003</v>
      </c>
      <c r="K87" s="4" t="str">
        <f t="shared" si="4"/>
        <v/>
      </c>
      <c r="L87" s="4" t="str">
        <f t="shared" si="5"/>
        <v/>
      </c>
      <c r="M87" s="4" t="str">
        <f>IF(AND($H87="Expense Total",NOT(ISBLANK($L87))), VLOOKUP($L87,'Cash Flow Report'!$A$7:$T$107,4,FALSE),"")</f>
        <v/>
      </c>
      <c r="O87" s="4" t="str">
        <f t="shared" si="6"/>
        <v/>
      </c>
      <c r="P87" s="4" t="str">
        <f t="shared" si="7"/>
        <v/>
      </c>
      <c r="Q87" s="4" t="str">
        <f>IF(AND($H87="Income Total",NOT(ISBLANK($P87))), VLOOKUP($P87,'Cash Flow Report'!$A$7:$T$107,7,FALSE),"")</f>
        <v/>
      </c>
    </row>
    <row r="88" spans="1:17" ht="15.75" x14ac:dyDescent="0.25">
      <c r="A88" t="s">
        <v>140</v>
      </c>
      <c r="B88" t="s">
        <v>18</v>
      </c>
      <c r="C88" t="s">
        <v>18</v>
      </c>
      <c r="D88" t="s">
        <v>18</v>
      </c>
      <c r="E88" t="s">
        <v>18</v>
      </c>
      <c r="F88" t="s">
        <v>18</v>
      </c>
      <c r="G88" t="s">
        <v>18</v>
      </c>
      <c r="H88" s="3" t="s">
        <v>39</v>
      </c>
      <c r="I88">
        <v>295008.34000000003</v>
      </c>
      <c r="K88" s="4" t="str">
        <f t="shared" si="4"/>
        <v/>
      </c>
      <c r="L88" s="4" t="str">
        <f t="shared" si="5"/>
        <v/>
      </c>
      <c r="M88" s="4" t="str">
        <f>IF(AND($H88="Expense Total",NOT(ISBLANK($L88))), VLOOKUP($L88,'Cash Flow Report'!$A$7:$T$107,4,FALSE),"")</f>
        <v/>
      </c>
      <c r="O88" s="4">
        <f t="shared" si="6"/>
        <v>295008.34000000003</v>
      </c>
      <c r="P88" s="4" t="str">
        <f t="shared" si="7"/>
        <v>12 Butler</v>
      </c>
      <c r="Q88" s="4">
        <f>IF(AND($H88="Income Total",NOT(ISBLANK($P88))), VLOOKUP($P88,'Cash Flow Report'!$A$7:$T$107,7,FALSE),"")</f>
        <v>295008.34000000003</v>
      </c>
    </row>
    <row r="89" spans="1:17" x14ac:dyDescent="0.25">
      <c r="K89" s="4" t="str">
        <f t="shared" si="4"/>
        <v/>
      </c>
      <c r="L89" s="4" t="str">
        <f t="shared" si="5"/>
        <v/>
      </c>
      <c r="M89" s="4" t="str">
        <f>IF(AND($H89="Expense Total",NOT(ISBLANK($L89))), VLOOKUP($L89,'Cash Flow Report'!$A$7:$T$107,4,FALSE),"")</f>
        <v/>
      </c>
      <c r="O89" s="4" t="str">
        <f t="shared" si="6"/>
        <v/>
      </c>
      <c r="P89" s="4" t="str">
        <f t="shared" si="7"/>
        <v/>
      </c>
      <c r="Q89" s="4" t="str">
        <f>IF(AND($H89="Income Total",NOT(ISBLANK($P89))), VLOOKUP($P89,'Cash Flow Report'!$A$7:$T$107,7,FALSE),"")</f>
        <v/>
      </c>
    </row>
    <row r="90" spans="1:17" x14ac:dyDescent="0.25">
      <c r="A90" t="s">
        <v>149</v>
      </c>
      <c r="B90" t="s">
        <v>150</v>
      </c>
      <c r="C90" t="s">
        <v>15</v>
      </c>
      <c r="D90" t="s">
        <v>55</v>
      </c>
      <c r="E90" t="s">
        <v>151</v>
      </c>
      <c r="F90" t="s">
        <v>18</v>
      </c>
      <c r="G90" t="s">
        <v>152</v>
      </c>
      <c r="H90" t="s">
        <v>153</v>
      </c>
      <c r="I90">
        <v>13235.81</v>
      </c>
      <c r="K90" s="4" t="str">
        <f t="shared" si="4"/>
        <v/>
      </c>
      <c r="L90" s="4" t="str">
        <f t="shared" si="5"/>
        <v/>
      </c>
      <c r="M90" s="4" t="str">
        <f>IF(AND($H90="Expense Total",NOT(ISBLANK($L90))), VLOOKUP($L90,'Cash Flow Report'!$A$7:$T$107,4,FALSE),"")</f>
        <v/>
      </c>
      <c r="O90" s="4" t="str">
        <f t="shared" si="6"/>
        <v/>
      </c>
      <c r="P90" s="4" t="str">
        <f t="shared" si="7"/>
        <v/>
      </c>
      <c r="Q90" s="4" t="str">
        <f>IF(AND($H90="Income Total",NOT(ISBLANK($P90))), VLOOKUP($P90,'Cash Flow Report'!$A$7:$T$107,7,FALSE),"")</f>
        <v/>
      </c>
    </row>
    <row r="91" spans="1:17" x14ac:dyDescent="0.25">
      <c r="A91" t="s">
        <v>149</v>
      </c>
      <c r="B91" t="s">
        <v>18</v>
      </c>
      <c r="C91" t="s">
        <v>36</v>
      </c>
      <c r="D91" t="s">
        <v>46</v>
      </c>
      <c r="E91" t="s">
        <v>18</v>
      </c>
      <c r="F91" t="s">
        <v>18</v>
      </c>
      <c r="G91" t="s">
        <v>154</v>
      </c>
      <c r="H91" t="s">
        <v>18</v>
      </c>
      <c r="I91">
        <v>-22737</v>
      </c>
      <c r="K91" s="4" t="str">
        <f t="shared" si="4"/>
        <v/>
      </c>
      <c r="L91" s="4" t="str">
        <f t="shared" si="5"/>
        <v/>
      </c>
      <c r="M91" s="4" t="str">
        <f>IF(AND($H91="Expense Total",NOT(ISBLANK($L91))), VLOOKUP($L91,'Cash Flow Report'!$A$7:$T$107,4,FALSE),"")</f>
        <v/>
      </c>
      <c r="O91" s="4" t="str">
        <f t="shared" si="6"/>
        <v/>
      </c>
      <c r="P91" s="4" t="str">
        <f t="shared" si="7"/>
        <v/>
      </c>
      <c r="Q91" s="4" t="str">
        <f>IF(AND($H91="Income Total",NOT(ISBLANK($P91))), VLOOKUP($P91,'Cash Flow Report'!$A$7:$T$107,7,FALSE),"")</f>
        <v/>
      </c>
    </row>
    <row r="92" spans="1:17" ht="15.75" x14ac:dyDescent="0.25">
      <c r="A92" t="s">
        <v>149</v>
      </c>
      <c r="B92" t="s">
        <v>18</v>
      </c>
      <c r="C92" t="s">
        <v>18</v>
      </c>
      <c r="D92" t="s">
        <v>18</v>
      </c>
      <c r="E92" t="s">
        <v>18</v>
      </c>
      <c r="F92" t="s">
        <v>18</v>
      </c>
      <c r="G92" t="s">
        <v>18</v>
      </c>
      <c r="H92" s="3" t="s">
        <v>35</v>
      </c>
      <c r="I92">
        <v>-9501.19</v>
      </c>
      <c r="K92" s="4">
        <f t="shared" si="4"/>
        <v>-9501.19</v>
      </c>
      <c r="L92" s="4" t="str">
        <f t="shared" si="5"/>
        <v>13 Calhoun</v>
      </c>
      <c r="M92" s="4">
        <f>IF(AND($H92="Expense Total",NOT(ISBLANK($L92))), VLOOKUP($L92,'Cash Flow Report'!$A$7:$T$107,4,FALSE),"")</f>
        <v>-9501.19</v>
      </c>
      <c r="O92" s="4" t="str">
        <f t="shared" si="6"/>
        <v/>
      </c>
      <c r="P92" s="4" t="str">
        <f t="shared" si="7"/>
        <v/>
      </c>
      <c r="Q92" s="4" t="str">
        <f>IF(AND($H92="Income Total",NOT(ISBLANK($P92))), VLOOKUP($P92,'Cash Flow Report'!$A$7:$T$107,7,FALSE),"")</f>
        <v/>
      </c>
    </row>
    <row r="93" spans="1:17" x14ac:dyDescent="0.25">
      <c r="A93" t="s">
        <v>149</v>
      </c>
      <c r="B93" t="s">
        <v>18</v>
      </c>
      <c r="C93" t="s">
        <v>36</v>
      </c>
      <c r="D93" t="s">
        <v>37</v>
      </c>
      <c r="E93" t="s">
        <v>18</v>
      </c>
      <c r="F93" t="s">
        <v>18</v>
      </c>
      <c r="G93" t="s">
        <v>155</v>
      </c>
      <c r="H93" t="s">
        <v>18</v>
      </c>
      <c r="I93">
        <v>251185.3</v>
      </c>
      <c r="K93" s="4" t="str">
        <f t="shared" si="4"/>
        <v/>
      </c>
      <c r="L93" s="4" t="str">
        <f t="shared" si="5"/>
        <v/>
      </c>
      <c r="M93" s="4" t="str">
        <f>IF(AND($H93="Expense Total",NOT(ISBLANK($L93))), VLOOKUP($L93,'Cash Flow Report'!$A$7:$T$107,4,FALSE),"")</f>
        <v/>
      </c>
      <c r="O93" s="4" t="str">
        <f t="shared" si="6"/>
        <v/>
      </c>
      <c r="P93" s="4" t="str">
        <f t="shared" si="7"/>
        <v/>
      </c>
      <c r="Q93" s="4" t="str">
        <f>IF(AND($H93="Income Total",NOT(ISBLANK($P93))), VLOOKUP($P93,'Cash Flow Report'!$A$7:$T$107,7,FALSE),"")</f>
        <v/>
      </c>
    </row>
    <row r="94" spans="1:17" ht="15.75" x14ac:dyDescent="0.25">
      <c r="A94" t="s">
        <v>149</v>
      </c>
      <c r="B94" t="s">
        <v>18</v>
      </c>
      <c r="C94" t="s">
        <v>18</v>
      </c>
      <c r="D94" t="s">
        <v>18</v>
      </c>
      <c r="E94" t="s">
        <v>18</v>
      </c>
      <c r="F94" t="s">
        <v>18</v>
      </c>
      <c r="G94" t="s">
        <v>18</v>
      </c>
      <c r="H94" s="3" t="s">
        <v>39</v>
      </c>
      <c r="I94">
        <v>251185.3</v>
      </c>
      <c r="K94" s="4" t="str">
        <f t="shared" si="4"/>
        <v/>
      </c>
      <c r="L94" s="4" t="str">
        <f t="shared" si="5"/>
        <v/>
      </c>
      <c r="M94" s="4" t="str">
        <f>IF(AND($H94="Expense Total",NOT(ISBLANK($L94))), VLOOKUP($L94,'Cash Flow Report'!$A$7:$T$107,4,FALSE),"")</f>
        <v/>
      </c>
      <c r="O94" s="4">
        <f t="shared" si="6"/>
        <v>251185.3</v>
      </c>
      <c r="P94" s="4" t="str">
        <f t="shared" si="7"/>
        <v>13 Calhoun</v>
      </c>
      <c r="Q94" s="4">
        <f>IF(AND($H94="Income Total",NOT(ISBLANK($P94))), VLOOKUP($P94,'Cash Flow Report'!$A$7:$T$107,7,FALSE),"")</f>
        <v>251185.3</v>
      </c>
    </row>
    <row r="95" spans="1:17" x14ac:dyDescent="0.25">
      <c r="K95" s="4" t="str">
        <f t="shared" si="4"/>
        <v/>
      </c>
      <c r="L95" s="4" t="str">
        <f t="shared" si="5"/>
        <v/>
      </c>
      <c r="M95" s="4" t="str">
        <f>IF(AND($H95="Expense Total",NOT(ISBLANK($L95))), VLOOKUP($L95,'Cash Flow Report'!$A$7:$T$107,4,FALSE),"")</f>
        <v/>
      </c>
      <c r="O95" s="4" t="str">
        <f t="shared" si="6"/>
        <v/>
      </c>
      <c r="P95" s="4" t="str">
        <f t="shared" si="7"/>
        <v/>
      </c>
      <c r="Q95" s="4" t="str">
        <f>IF(AND($H95="Income Total",NOT(ISBLANK($P95))), VLOOKUP($P95,'Cash Flow Report'!$A$7:$T$107,7,FALSE),"")</f>
        <v/>
      </c>
    </row>
    <row r="96" spans="1:17" x14ac:dyDescent="0.25">
      <c r="A96" t="s">
        <v>156</v>
      </c>
      <c r="B96" t="s">
        <v>18</v>
      </c>
      <c r="C96" t="s">
        <v>36</v>
      </c>
      <c r="D96" t="s">
        <v>37</v>
      </c>
      <c r="E96" t="s">
        <v>18</v>
      </c>
      <c r="F96" t="s">
        <v>18</v>
      </c>
      <c r="G96" t="s">
        <v>157</v>
      </c>
      <c r="H96" t="s">
        <v>18</v>
      </c>
      <c r="I96">
        <v>283175.52</v>
      </c>
      <c r="K96" s="4" t="str">
        <f t="shared" si="4"/>
        <v/>
      </c>
      <c r="L96" s="4" t="str">
        <f t="shared" si="5"/>
        <v/>
      </c>
      <c r="M96" s="4" t="str">
        <f>IF(AND($H96="Expense Total",NOT(ISBLANK($L96))), VLOOKUP($L96,'Cash Flow Report'!$A$7:$T$107,4,FALSE),"")</f>
        <v/>
      </c>
      <c r="O96" s="4" t="str">
        <f t="shared" si="6"/>
        <v/>
      </c>
      <c r="P96" s="4" t="str">
        <f t="shared" si="7"/>
        <v/>
      </c>
      <c r="Q96" s="4" t="str">
        <f>IF(AND($H96="Income Total",NOT(ISBLANK($P96))), VLOOKUP($P96,'Cash Flow Report'!$A$7:$T$107,7,FALSE),"")</f>
        <v/>
      </c>
    </row>
    <row r="97" spans="1:17" ht="15.75" x14ac:dyDescent="0.25">
      <c r="A97" t="s">
        <v>156</v>
      </c>
      <c r="B97" t="s">
        <v>18</v>
      </c>
      <c r="C97" t="s">
        <v>18</v>
      </c>
      <c r="D97" t="s">
        <v>18</v>
      </c>
      <c r="E97" t="s">
        <v>18</v>
      </c>
      <c r="F97" t="s">
        <v>18</v>
      </c>
      <c r="G97" t="s">
        <v>18</v>
      </c>
      <c r="H97" s="3" t="s">
        <v>39</v>
      </c>
      <c r="I97">
        <v>283175.52</v>
      </c>
      <c r="K97" s="4" t="str">
        <f t="shared" si="4"/>
        <v/>
      </c>
      <c r="L97" s="4" t="str">
        <f t="shared" si="5"/>
        <v/>
      </c>
      <c r="M97" s="4" t="str">
        <f>IF(AND($H97="Expense Total",NOT(ISBLANK($L97))), VLOOKUP($L97,'Cash Flow Report'!$A$7:$T$107,4,FALSE),"")</f>
        <v/>
      </c>
      <c r="O97" s="4">
        <f t="shared" si="6"/>
        <v>283175.52</v>
      </c>
      <c r="P97" s="4" t="str">
        <f t="shared" si="7"/>
        <v>14 Carroll</v>
      </c>
      <c r="Q97" s="4">
        <f>IF(AND($H97="Income Total",NOT(ISBLANK($P97))), VLOOKUP($P97,'Cash Flow Report'!$A$7:$T$107,7,FALSE),"")</f>
        <v>283175.52</v>
      </c>
    </row>
    <row r="98" spans="1:17" x14ac:dyDescent="0.25">
      <c r="K98" s="4" t="str">
        <f t="shared" si="4"/>
        <v/>
      </c>
      <c r="L98" s="4" t="str">
        <f t="shared" si="5"/>
        <v/>
      </c>
      <c r="M98" s="4" t="str">
        <f>IF(AND($H98="Expense Total",NOT(ISBLANK($L98))), VLOOKUP($L98,'Cash Flow Report'!$A$7:$T$107,4,FALSE),"")</f>
        <v/>
      </c>
      <c r="O98" s="4" t="str">
        <f t="shared" si="6"/>
        <v/>
      </c>
      <c r="P98" s="4" t="str">
        <f t="shared" si="7"/>
        <v/>
      </c>
      <c r="Q98" s="4" t="str">
        <f>IF(AND($H98="Income Total",NOT(ISBLANK($P98))), VLOOKUP($P98,'Cash Flow Report'!$A$7:$T$107,7,FALSE),"")</f>
        <v/>
      </c>
    </row>
    <row r="99" spans="1:17" x14ac:dyDescent="0.25">
      <c r="A99" t="s">
        <v>158</v>
      </c>
      <c r="B99" t="s">
        <v>159</v>
      </c>
      <c r="C99" t="s">
        <v>15</v>
      </c>
      <c r="D99" t="s">
        <v>55</v>
      </c>
      <c r="E99" t="s">
        <v>43</v>
      </c>
      <c r="F99" t="s">
        <v>18</v>
      </c>
      <c r="G99" t="s">
        <v>160</v>
      </c>
      <c r="H99" t="s">
        <v>161</v>
      </c>
      <c r="I99">
        <v>20579.39</v>
      </c>
      <c r="K99" s="4" t="str">
        <f t="shared" si="4"/>
        <v/>
      </c>
      <c r="L99" s="4" t="str">
        <f t="shared" si="5"/>
        <v/>
      </c>
      <c r="M99" s="4" t="str">
        <f>IF(AND($H99="Expense Total",NOT(ISBLANK($L99))), VLOOKUP($L99,'Cash Flow Report'!$A$7:$T$107,4,FALSE),"")</f>
        <v/>
      </c>
      <c r="O99" s="4" t="str">
        <f t="shared" si="6"/>
        <v/>
      </c>
      <c r="P99" s="4" t="str">
        <f t="shared" si="7"/>
        <v/>
      </c>
      <c r="Q99" s="4" t="str">
        <f>IF(AND($H99="Income Total",NOT(ISBLANK($P99))), VLOOKUP($P99,'Cash Flow Report'!$A$7:$T$107,7,FALSE),"")</f>
        <v/>
      </c>
    </row>
    <row r="100" spans="1:17" x14ac:dyDescent="0.25">
      <c r="A100" t="s">
        <v>158</v>
      </c>
      <c r="B100" t="s">
        <v>18</v>
      </c>
      <c r="C100" t="s">
        <v>59</v>
      </c>
      <c r="D100" t="s">
        <v>162</v>
      </c>
      <c r="E100" t="s">
        <v>163</v>
      </c>
      <c r="F100" t="s">
        <v>18</v>
      </c>
      <c r="G100" t="s">
        <v>164</v>
      </c>
      <c r="H100" t="s">
        <v>18</v>
      </c>
      <c r="I100">
        <v>-84367.35</v>
      </c>
      <c r="K100" s="4" t="str">
        <f t="shared" si="4"/>
        <v/>
      </c>
      <c r="L100" s="4" t="str">
        <f t="shared" si="5"/>
        <v/>
      </c>
      <c r="M100" s="4" t="str">
        <f>IF(AND($H100="Expense Total",NOT(ISBLANK($L100))), VLOOKUP($L100,'Cash Flow Report'!$A$7:$T$107,4,FALSE),"")</f>
        <v/>
      </c>
      <c r="O100" s="4" t="str">
        <f t="shared" si="6"/>
        <v/>
      </c>
      <c r="P100" s="4" t="str">
        <f t="shared" si="7"/>
        <v/>
      </c>
      <c r="Q100" s="4" t="str">
        <f>IF(AND($H100="Income Total",NOT(ISBLANK($P100))), VLOOKUP($P100,'Cash Flow Report'!$A$7:$T$107,7,FALSE),"")</f>
        <v/>
      </c>
    </row>
    <row r="101" spans="1:17" x14ac:dyDescent="0.25">
      <c r="A101" t="s">
        <v>158</v>
      </c>
      <c r="B101" t="s">
        <v>18</v>
      </c>
      <c r="C101" t="s">
        <v>36</v>
      </c>
      <c r="D101" t="s">
        <v>46</v>
      </c>
      <c r="E101" t="s">
        <v>18</v>
      </c>
      <c r="F101" t="s">
        <v>18</v>
      </c>
      <c r="G101" t="s">
        <v>160</v>
      </c>
      <c r="H101" t="s">
        <v>18</v>
      </c>
      <c r="I101">
        <v>-20579.39</v>
      </c>
      <c r="K101" s="4" t="str">
        <f t="shared" si="4"/>
        <v/>
      </c>
      <c r="L101" s="4" t="str">
        <f t="shared" si="5"/>
        <v/>
      </c>
      <c r="M101" s="4" t="str">
        <f>IF(AND($H101="Expense Total",NOT(ISBLANK($L101))), VLOOKUP($L101,'Cash Flow Report'!$A$7:$T$107,4,FALSE),"")</f>
        <v/>
      </c>
      <c r="O101" s="4" t="str">
        <f t="shared" si="6"/>
        <v/>
      </c>
      <c r="P101" s="4" t="str">
        <f t="shared" si="7"/>
        <v/>
      </c>
      <c r="Q101" s="4" t="str">
        <f>IF(AND($H101="Income Total",NOT(ISBLANK($P101))), VLOOKUP($P101,'Cash Flow Report'!$A$7:$T$107,7,FALSE),"")</f>
        <v/>
      </c>
    </row>
    <row r="102" spans="1:17" s="23" customFormat="1" x14ac:dyDescent="0.25">
      <c r="A102" s="23" t="s">
        <v>158</v>
      </c>
      <c r="B102" s="23" t="s">
        <v>18</v>
      </c>
      <c r="C102" s="23" t="s">
        <v>36</v>
      </c>
      <c r="D102" s="23" t="s">
        <v>46</v>
      </c>
      <c r="E102" s="23" t="s">
        <v>18</v>
      </c>
      <c r="F102" s="23" t="s">
        <v>18</v>
      </c>
      <c r="G102" s="23" t="s">
        <v>165</v>
      </c>
      <c r="H102" s="23" t="s">
        <v>18</v>
      </c>
      <c r="I102" s="23">
        <v>99697.9</v>
      </c>
      <c r="J102" s="23" t="s">
        <v>1076</v>
      </c>
      <c r="K102" s="4" t="str">
        <f t="shared" ref="K102" si="8">IF($H102="Expense Total", I102,"")</f>
        <v/>
      </c>
      <c r="L102" s="4" t="str">
        <f t="shared" si="5"/>
        <v/>
      </c>
      <c r="M102" s="4" t="str">
        <f>IF(AND($H102="Expense Total",NOT(ISBLANK($L102))), VLOOKUP($L102,'Cash Flow Report'!$A$7:$T$107,4,FALSE),"")</f>
        <v/>
      </c>
      <c r="O102" s="23" t="str">
        <f t="shared" si="6"/>
        <v/>
      </c>
      <c r="P102" s="23" t="str">
        <f t="shared" si="7"/>
        <v/>
      </c>
      <c r="Q102" s="23" t="str">
        <f>IF(AND($H102="Income Total",NOT(ISBLANK($P102))), VLOOKUP($P102,'Cash Flow Report'!$A$7:$T$107,7,FALSE),"")</f>
        <v/>
      </c>
    </row>
    <row r="103" spans="1:17" x14ac:dyDescent="0.25">
      <c r="A103" t="s">
        <v>158</v>
      </c>
      <c r="B103" t="s">
        <v>18</v>
      </c>
      <c r="C103" t="s">
        <v>36</v>
      </c>
      <c r="D103" t="s">
        <v>46</v>
      </c>
      <c r="E103" t="s">
        <v>18</v>
      </c>
      <c r="F103" t="s">
        <v>18</v>
      </c>
      <c r="G103" t="s">
        <v>166</v>
      </c>
      <c r="H103" t="s">
        <v>18</v>
      </c>
      <c r="I103">
        <v>1541.1</v>
      </c>
      <c r="K103" s="4" t="str">
        <f t="shared" si="4"/>
        <v/>
      </c>
      <c r="L103" s="4" t="str">
        <f t="shared" si="5"/>
        <v/>
      </c>
      <c r="M103" s="4" t="str">
        <f>IF(AND($H103="Expense Total",NOT(ISBLANK($L103))), VLOOKUP($L103,'Cash Flow Report'!$A$7:$T$107,4,FALSE),"")</f>
        <v/>
      </c>
      <c r="O103" s="4" t="str">
        <f t="shared" si="6"/>
        <v/>
      </c>
      <c r="P103" s="4" t="str">
        <f t="shared" si="7"/>
        <v/>
      </c>
      <c r="Q103" s="4" t="str">
        <f>IF(AND($H103="Income Total",NOT(ISBLANK($P103))), VLOOKUP($P103,'Cash Flow Report'!$A$7:$T$107,7,FALSE),"")</f>
        <v/>
      </c>
    </row>
    <row r="104" spans="1:17" x14ac:dyDescent="0.25">
      <c r="A104" s="5" t="s">
        <v>158</v>
      </c>
      <c r="B104" s="5" t="s">
        <v>18</v>
      </c>
      <c r="C104" s="5" t="s">
        <v>36</v>
      </c>
      <c r="D104" s="5" t="s">
        <v>167</v>
      </c>
      <c r="E104" s="5" t="s">
        <v>18</v>
      </c>
      <c r="F104" s="5" t="s">
        <v>18</v>
      </c>
      <c r="G104" s="5" t="s">
        <v>164</v>
      </c>
      <c r="H104" s="5" t="s">
        <v>18</v>
      </c>
      <c r="I104" s="5">
        <v>84367.35</v>
      </c>
      <c r="K104" s="4" t="str">
        <f t="shared" si="4"/>
        <v/>
      </c>
      <c r="L104" s="4" t="str">
        <f t="shared" si="5"/>
        <v/>
      </c>
      <c r="M104" s="4" t="str">
        <f>IF(AND($H104="Expense Total",NOT(ISBLANK($L104))), VLOOKUP($L104,'Cash Flow Report'!$A$7:$T$107,4,FALSE),"")</f>
        <v/>
      </c>
      <c r="O104" s="4" t="str">
        <f t="shared" si="6"/>
        <v/>
      </c>
      <c r="P104" s="4" t="str">
        <f t="shared" si="7"/>
        <v/>
      </c>
      <c r="Q104" s="4" t="str">
        <f>IF(AND($H104="Income Total",NOT(ISBLANK($P104))), VLOOKUP($P104,'Cash Flow Report'!$A$7:$T$107,7,FALSE),"")</f>
        <v/>
      </c>
    </row>
    <row r="105" spans="1:17" ht="15.75" x14ac:dyDescent="0.25">
      <c r="A105" t="s">
        <v>158</v>
      </c>
      <c r="B105" t="s">
        <v>18</v>
      </c>
      <c r="C105" t="s">
        <v>18</v>
      </c>
      <c r="D105" t="s">
        <v>18</v>
      </c>
      <c r="E105" t="s">
        <v>18</v>
      </c>
      <c r="F105" t="s">
        <v>18</v>
      </c>
      <c r="G105" t="s">
        <v>18</v>
      </c>
      <c r="H105" s="3" t="s">
        <v>35</v>
      </c>
      <c r="I105">
        <v>101239</v>
      </c>
      <c r="K105" s="4">
        <f t="shared" si="4"/>
        <v>101239</v>
      </c>
      <c r="L105" s="4" t="str">
        <f t="shared" si="5"/>
        <v>15 Cass</v>
      </c>
      <c r="M105" s="4">
        <f>IF(AND($H105="Expense Total",NOT(ISBLANK($L105))), VLOOKUP($L105,'Cash Flow Report'!$A$7:$T$107,4,FALSE),"")</f>
        <v>101239</v>
      </c>
      <c r="O105" s="4" t="str">
        <f t="shared" si="6"/>
        <v/>
      </c>
      <c r="P105" s="4" t="str">
        <f t="shared" si="7"/>
        <v/>
      </c>
      <c r="Q105" s="4" t="str">
        <f>IF(AND($H105="Income Total",NOT(ISBLANK($P105))), VLOOKUP($P105,'Cash Flow Report'!$A$7:$T$107,7,FALSE),"")</f>
        <v/>
      </c>
    </row>
    <row r="106" spans="1:17" x14ac:dyDescent="0.25">
      <c r="A106" t="s">
        <v>158</v>
      </c>
      <c r="B106" t="s">
        <v>168</v>
      </c>
      <c r="C106" t="s">
        <v>169</v>
      </c>
      <c r="D106" t="s">
        <v>170</v>
      </c>
      <c r="E106" t="s">
        <v>171</v>
      </c>
      <c r="F106" t="s">
        <v>18</v>
      </c>
      <c r="G106" t="s">
        <v>164</v>
      </c>
      <c r="H106" t="s">
        <v>18</v>
      </c>
      <c r="I106">
        <v>218480</v>
      </c>
      <c r="K106" s="4" t="str">
        <f t="shared" si="4"/>
        <v/>
      </c>
      <c r="L106" s="4" t="str">
        <f t="shared" si="5"/>
        <v/>
      </c>
      <c r="M106" s="4" t="str">
        <f>IF(AND($H106="Expense Total",NOT(ISBLANK($L106))), VLOOKUP($L106,'Cash Flow Report'!$A$7:$T$107,4,FALSE),"")</f>
        <v/>
      </c>
      <c r="O106" s="4" t="str">
        <f t="shared" si="6"/>
        <v/>
      </c>
      <c r="P106" s="4" t="str">
        <f t="shared" si="7"/>
        <v/>
      </c>
      <c r="Q106" s="4" t="str">
        <f>IF(AND($H106="Income Total",NOT(ISBLANK($P106))), VLOOKUP($P106,'Cash Flow Report'!$A$7:$T$107,7,FALSE),"")</f>
        <v/>
      </c>
    </row>
    <row r="107" spans="1:17" x14ac:dyDescent="0.25">
      <c r="A107" t="s">
        <v>158</v>
      </c>
      <c r="B107" t="s">
        <v>18</v>
      </c>
      <c r="C107" t="s">
        <v>36</v>
      </c>
      <c r="D107" t="s">
        <v>37</v>
      </c>
      <c r="E107" t="s">
        <v>18</v>
      </c>
      <c r="F107" t="s">
        <v>18</v>
      </c>
      <c r="G107" t="s">
        <v>172</v>
      </c>
      <c r="H107" t="s">
        <v>18</v>
      </c>
      <c r="I107">
        <v>218167.65</v>
      </c>
      <c r="K107" s="4" t="str">
        <f t="shared" si="4"/>
        <v/>
      </c>
      <c r="L107" s="4" t="str">
        <f t="shared" si="5"/>
        <v/>
      </c>
      <c r="M107" s="4" t="str">
        <f>IF(AND($H107="Expense Total",NOT(ISBLANK($L107))), VLOOKUP($L107,'Cash Flow Report'!$A$7:$T$107,4,FALSE),"")</f>
        <v/>
      </c>
      <c r="O107" s="4" t="str">
        <f t="shared" si="6"/>
        <v/>
      </c>
      <c r="P107" s="4" t="str">
        <f t="shared" si="7"/>
        <v/>
      </c>
      <c r="Q107" s="4" t="str">
        <f>IF(AND($H107="Income Total",NOT(ISBLANK($P107))), VLOOKUP($P107,'Cash Flow Report'!$A$7:$T$107,7,FALSE),"")</f>
        <v/>
      </c>
    </row>
    <row r="108" spans="1:17" ht="15.75" x14ac:dyDescent="0.25">
      <c r="A108" t="s">
        <v>158</v>
      </c>
      <c r="B108" t="s">
        <v>18</v>
      </c>
      <c r="C108" t="s">
        <v>18</v>
      </c>
      <c r="D108" t="s">
        <v>18</v>
      </c>
      <c r="E108" t="s">
        <v>18</v>
      </c>
      <c r="F108" t="s">
        <v>18</v>
      </c>
      <c r="G108" t="s">
        <v>18</v>
      </c>
      <c r="H108" s="3" t="s">
        <v>39</v>
      </c>
      <c r="I108">
        <v>436647.65</v>
      </c>
      <c r="K108" s="4" t="str">
        <f t="shared" si="4"/>
        <v/>
      </c>
      <c r="L108" s="4" t="str">
        <f t="shared" si="5"/>
        <v/>
      </c>
      <c r="M108" s="4" t="str">
        <f>IF(AND($H108="Expense Total",NOT(ISBLANK($L108))), VLOOKUP($L108,'Cash Flow Report'!$A$7:$T$107,4,FALSE),"")</f>
        <v/>
      </c>
      <c r="O108" s="4">
        <f t="shared" si="6"/>
        <v>436647.65</v>
      </c>
      <c r="P108" s="4" t="str">
        <f t="shared" si="7"/>
        <v>15 Cass</v>
      </c>
      <c r="Q108" s="4">
        <f>IF(AND($H108="Income Total",NOT(ISBLANK($P108))), VLOOKUP($P108,'Cash Flow Report'!$A$7:$T$107,7,FALSE),"")</f>
        <v>436647.65</v>
      </c>
    </row>
    <row r="109" spans="1:17" x14ac:dyDescent="0.25">
      <c r="K109" s="4" t="str">
        <f t="shared" si="4"/>
        <v/>
      </c>
      <c r="L109" s="4" t="str">
        <f t="shared" si="5"/>
        <v/>
      </c>
      <c r="M109" s="4" t="str">
        <f>IF(AND($H109="Expense Total",NOT(ISBLANK($L109))), VLOOKUP($L109,'Cash Flow Report'!$A$7:$T$107,4,FALSE),"")</f>
        <v/>
      </c>
      <c r="O109" s="4" t="str">
        <f t="shared" si="6"/>
        <v/>
      </c>
      <c r="P109" s="4" t="str">
        <f t="shared" si="7"/>
        <v/>
      </c>
      <c r="Q109" s="4" t="str">
        <f>IF(AND($H109="Income Total",NOT(ISBLANK($P109))), VLOOKUP($P109,'Cash Flow Report'!$A$7:$T$107,7,FALSE),"")</f>
        <v/>
      </c>
    </row>
    <row r="110" spans="1:17" x14ac:dyDescent="0.25">
      <c r="A110" t="s">
        <v>173</v>
      </c>
      <c r="B110" t="s">
        <v>174</v>
      </c>
      <c r="C110" t="s">
        <v>15</v>
      </c>
      <c r="D110" t="s">
        <v>16</v>
      </c>
      <c r="E110" t="s">
        <v>175</v>
      </c>
      <c r="F110" t="s">
        <v>18</v>
      </c>
      <c r="G110" t="s">
        <v>176</v>
      </c>
      <c r="H110" t="s">
        <v>177</v>
      </c>
      <c r="I110">
        <v>79057.320000000007</v>
      </c>
      <c r="K110" s="4" t="str">
        <f t="shared" si="4"/>
        <v/>
      </c>
      <c r="L110" s="4" t="str">
        <f t="shared" si="5"/>
        <v/>
      </c>
      <c r="M110" s="4" t="str">
        <f>IF(AND($H110="Expense Total",NOT(ISBLANK($L110))), VLOOKUP($L110,'Cash Flow Report'!$A$7:$T$107,4,FALSE),"")</f>
        <v/>
      </c>
      <c r="O110" s="4" t="str">
        <f t="shared" si="6"/>
        <v/>
      </c>
      <c r="P110" s="4" t="str">
        <f t="shared" si="7"/>
        <v/>
      </c>
      <c r="Q110" s="4" t="str">
        <f>IF(AND($H110="Income Total",NOT(ISBLANK($P110))), VLOOKUP($P110,'Cash Flow Report'!$A$7:$T$107,7,FALSE),"")</f>
        <v/>
      </c>
    </row>
    <row r="111" spans="1:17" x14ac:dyDescent="0.25">
      <c r="A111" t="s">
        <v>173</v>
      </c>
      <c r="B111" t="s">
        <v>18</v>
      </c>
      <c r="C111" t="s">
        <v>36</v>
      </c>
      <c r="D111" t="s">
        <v>46</v>
      </c>
      <c r="E111" t="s">
        <v>18</v>
      </c>
      <c r="F111" t="s">
        <v>18</v>
      </c>
      <c r="G111" t="s">
        <v>178</v>
      </c>
      <c r="H111" t="s">
        <v>18</v>
      </c>
      <c r="I111">
        <v>-15214.59</v>
      </c>
      <c r="K111" s="4" t="str">
        <f t="shared" si="4"/>
        <v/>
      </c>
      <c r="L111" s="4" t="str">
        <f t="shared" si="5"/>
        <v/>
      </c>
      <c r="M111" s="4" t="str">
        <f>IF(AND($H111="Expense Total",NOT(ISBLANK($L111))), VLOOKUP($L111,'Cash Flow Report'!$A$7:$T$107,4,FALSE),"")</f>
        <v/>
      </c>
      <c r="O111" s="4" t="str">
        <f t="shared" si="6"/>
        <v/>
      </c>
      <c r="P111" s="4" t="str">
        <f t="shared" si="7"/>
        <v/>
      </c>
      <c r="Q111" s="4" t="str">
        <f>IF(AND($H111="Income Total",NOT(ISBLANK($P111))), VLOOKUP($P111,'Cash Flow Report'!$A$7:$T$107,7,FALSE),"")</f>
        <v/>
      </c>
    </row>
    <row r="112" spans="1:17" x14ac:dyDescent="0.25">
      <c r="A112" t="s">
        <v>173</v>
      </c>
      <c r="B112" t="s">
        <v>18</v>
      </c>
      <c r="C112" t="s">
        <v>59</v>
      </c>
      <c r="D112" t="s">
        <v>179</v>
      </c>
      <c r="E112" t="s">
        <v>18</v>
      </c>
      <c r="F112" t="s">
        <v>18</v>
      </c>
      <c r="G112" t="s">
        <v>178</v>
      </c>
      <c r="H112" t="s">
        <v>18</v>
      </c>
      <c r="I112">
        <v>0</v>
      </c>
      <c r="K112" s="4" t="str">
        <f t="shared" si="4"/>
        <v/>
      </c>
      <c r="L112" s="4" t="str">
        <f t="shared" si="5"/>
        <v/>
      </c>
      <c r="M112" s="4" t="str">
        <f>IF(AND($H112="Expense Total",NOT(ISBLANK($L112))), VLOOKUP($L112,'Cash Flow Report'!$A$7:$T$107,4,FALSE),"")</f>
        <v/>
      </c>
      <c r="O112" s="4" t="str">
        <f t="shared" si="6"/>
        <v/>
      </c>
      <c r="P112" s="4" t="str">
        <f t="shared" si="7"/>
        <v/>
      </c>
      <c r="Q112" s="4" t="str">
        <f>IF(AND($H112="Income Total",NOT(ISBLANK($P112))), VLOOKUP($P112,'Cash Flow Report'!$A$7:$T$107,7,FALSE),"")</f>
        <v/>
      </c>
    </row>
    <row r="113" spans="1:17" ht="15.75" x14ac:dyDescent="0.25">
      <c r="A113" t="s">
        <v>173</v>
      </c>
      <c r="B113" t="s">
        <v>18</v>
      </c>
      <c r="C113" t="s">
        <v>18</v>
      </c>
      <c r="D113" t="s">
        <v>18</v>
      </c>
      <c r="E113" t="s">
        <v>18</v>
      </c>
      <c r="F113" t="s">
        <v>18</v>
      </c>
      <c r="G113" t="s">
        <v>18</v>
      </c>
      <c r="H113" s="3" t="s">
        <v>35</v>
      </c>
      <c r="I113">
        <v>63842.73</v>
      </c>
      <c r="K113" s="4">
        <f t="shared" si="4"/>
        <v>63842.73</v>
      </c>
      <c r="L113" s="4" t="str">
        <f t="shared" si="5"/>
        <v>16 Cedar</v>
      </c>
      <c r="M113" s="4">
        <f>IF(AND($H113="Expense Total",NOT(ISBLANK($L113))), VLOOKUP($L113,'Cash Flow Report'!$A$7:$T$107,4,FALSE),"")</f>
        <v>63842.73</v>
      </c>
      <c r="O113" s="4" t="str">
        <f t="shared" si="6"/>
        <v/>
      </c>
      <c r="P113" s="4" t="str">
        <f t="shared" si="7"/>
        <v/>
      </c>
      <c r="Q113" s="4" t="str">
        <f>IF(AND($H113="Income Total",NOT(ISBLANK($P113))), VLOOKUP($P113,'Cash Flow Report'!$A$7:$T$107,7,FALSE),"")</f>
        <v/>
      </c>
    </row>
    <row r="114" spans="1:17" x14ac:dyDescent="0.25">
      <c r="A114" t="s">
        <v>173</v>
      </c>
      <c r="B114" t="s">
        <v>18</v>
      </c>
      <c r="C114" t="s">
        <v>36</v>
      </c>
      <c r="D114" t="s">
        <v>37</v>
      </c>
      <c r="E114" t="s">
        <v>18</v>
      </c>
      <c r="F114" t="s">
        <v>18</v>
      </c>
      <c r="G114" t="s">
        <v>180</v>
      </c>
      <c r="H114" t="s">
        <v>18</v>
      </c>
      <c r="I114">
        <v>309664.28999999998</v>
      </c>
      <c r="K114" s="4" t="str">
        <f t="shared" si="4"/>
        <v/>
      </c>
      <c r="L114" s="4" t="str">
        <f t="shared" si="5"/>
        <v/>
      </c>
      <c r="M114" s="4" t="str">
        <f>IF(AND($H114="Expense Total",NOT(ISBLANK($L114))), VLOOKUP($L114,'Cash Flow Report'!$A$7:$T$107,4,FALSE),"")</f>
        <v/>
      </c>
      <c r="O114" s="4" t="str">
        <f t="shared" si="6"/>
        <v/>
      </c>
      <c r="P114" s="4" t="str">
        <f t="shared" si="7"/>
        <v/>
      </c>
      <c r="Q114" s="4" t="str">
        <f>IF(AND($H114="Income Total",NOT(ISBLANK($P114))), VLOOKUP($P114,'Cash Flow Report'!$A$7:$T$107,7,FALSE),"")</f>
        <v/>
      </c>
    </row>
    <row r="115" spans="1:17" x14ac:dyDescent="0.25">
      <c r="A115" t="s">
        <v>173</v>
      </c>
      <c r="B115" t="s">
        <v>181</v>
      </c>
      <c r="C115" t="s">
        <v>169</v>
      </c>
      <c r="D115" t="s">
        <v>182</v>
      </c>
      <c r="E115" t="s">
        <v>171</v>
      </c>
      <c r="F115" t="s">
        <v>18</v>
      </c>
      <c r="G115" t="s">
        <v>178</v>
      </c>
      <c r="H115" t="s">
        <v>18</v>
      </c>
      <c r="I115">
        <v>450998.33</v>
      </c>
      <c r="K115" s="4" t="str">
        <f t="shared" si="4"/>
        <v/>
      </c>
      <c r="L115" s="4" t="str">
        <f t="shared" si="5"/>
        <v/>
      </c>
      <c r="M115" s="4" t="str">
        <f>IF(AND($H115="Expense Total",NOT(ISBLANK($L115))), VLOOKUP($L115,'Cash Flow Report'!$A$7:$T$107,4,FALSE),"")</f>
        <v/>
      </c>
      <c r="O115" s="4" t="str">
        <f t="shared" si="6"/>
        <v/>
      </c>
      <c r="P115" s="4" t="str">
        <f t="shared" si="7"/>
        <v/>
      </c>
      <c r="Q115" s="4" t="str">
        <f>IF(AND($H115="Income Total",NOT(ISBLANK($P115))), VLOOKUP($P115,'Cash Flow Report'!$A$7:$T$107,7,FALSE),"")</f>
        <v/>
      </c>
    </row>
    <row r="116" spans="1:17" ht="15.75" x14ac:dyDescent="0.25">
      <c r="A116" t="s">
        <v>173</v>
      </c>
      <c r="B116" t="s">
        <v>18</v>
      </c>
      <c r="C116" t="s">
        <v>18</v>
      </c>
      <c r="D116" t="s">
        <v>18</v>
      </c>
      <c r="E116" t="s">
        <v>18</v>
      </c>
      <c r="F116" t="s">
        <v>18</v>
      </c>
      <c r="G116" t="s">
        <v>18</v>
      </c>
      <c r="H116" s="3" t="s">
        <v>39</v>
      </c>
      <c r="I116">
        <v>760662.62</v>
      </c>
      <c r="K116" s="4" t="str">
        <f t="shared" si="4"/>
        <v/>
      </c>
      <c r="L116" s="4" t="str">
        <f t="shared" si="5"/>
        <v/>
      </c>
      <c r="M116" s="4" t="str">
        <f>IF(AND($H116="Expense Total",NOT(ISBLANK($L116))), VLOOKUP($L116,'Cash Flow Report'!$A$7:$T$107,4,FALSE),"")</f>
        <v/>
      </c>
      <c r="O116" s="4">
        <f t="shared" si="6"/>
        <v>760662.62</v>
      </c>
      <c r="P116" s="4" t="str">
        <f t="shared" si="7"/>
        <v>16 Cedar</v>
      </c>
      <c r="Q116" s="4">
        <f>IF(AND($H116="Income Total",NOT(ISBLANK($P116))), VLOOKUP($P116,'Cash Flow Report'!$A$7:$T$107,7,FALSE),"")</f>
        <v>760662.62</v>
      </c>
    </row>
    <row r="117" spans="1:17" x14ac:dyDescent="0.25">
      <c r="K117" s="4" t="str">
        <f t="shared" si="4"/>
        <v/>
      </c>
      <c r="L117" s="4" t="str">
        <f t="shared" si="5"/>
        <v/>
      </c>
      <c r="M117" s="4" t="str">
        <f>IF(AND($H117="Expense Total",NOT(ISBLANK($L117))), VLOOKUP($L117,'Cash Flow Report'!$A$7:$T$107,4,FALSE),"")</f>
        <v/>
      </c>
      <c r="O117" s="4" t="str">
        <f t="shared" si="6"/>
        <v/>
      </c>
      <c r="P117" s="4" t="str">
        <f t="shared" si="7"/>
        <v/>
      </c>
      <c r="Q117" s="4" t="str">
        <f>IF(AND($H117="Income Total",NOT(ISBLANK($P117))), VLOOKUP($P117,'Cash Flow Report'!$A$7:$T$107,7,FALSE),"")</f>
        <v/>
      </c>
    </row>
    <row r="118" spans="1:17" x14ac:dyDescent="0.25">
      <c r="A118" t="s">
        <v>183</v>
      </c>
      <c r="B118" t="s">
        <v>184</v>
      </c>
      <c r="C118" t="s">
        <v>15</v>
      </c>
      <c r="D118" t="s">
        <v>55</v>
      </c>
      <c r="E118" t="s">
        <v>142</v>
      </c>
      <c r="F118" t="s">
        <v>18</v>
      </c>
      <c r="G118" t="s">
        <v>185</v>
      </c>
      <c r="H118" t="s">
        <v>186</v>
      </c>
      <c r="I118">
        <v>30000</v>
      </c>
      <c r="K118" s="4" t="str">
        <f t="shared" si="4"/>
        <v/>
      </c>
      <c r="L118" s="4" t="str">
        <f t="shared" si="5"/>
        <v/>
      </c>
      <c r="M118" s="4" t="str">
        <f>IF(AND($H118="Expense Total",NOT(ISBLANK($L118))), VLOOKUP($L118,'Cash Flow Report'!$A$7:$T$107,4,FALSE),"")</f>
        <v/>
      </c>
      <c r="O118" s="4" t="str">
        <f t="shared" si="6"/>
        <v/>
      </c>
      <c r="P118" s="4" t="str">
        <f t="shared" si="7"/>
        <v/>
      </c>
      <c r="Q118" s="4" t="str">
        <f>IF(AND($H118="Income Total",NOT(ISBLANK($P118))), VLOOKUP($P118,'Cash Flow Report'!$A$7:$T$107,7,FALSE),"")</f>
        <v/>
      </c>
    </row>
    <row r="119" spans="1:17" x14ac:dyDescent="0.25">
      <c r="A119" t="s">
        <v>183</v>
      </c>
      <c r="B119" t="s">
        <v>187</v>
      </c>
      <c r="C119" t="s">
        <v>15</v>
      </c>
      <c r="D119" t="s">
        <v>107</v>
      </c>
      <c r="E119" t="s">
        <v>17</v>
      </c>
      <c r="F119" t="s">
        <v>18</v>
      </c>
      <c r="G119" t="s">
        <v>188</v>
      </c>
      <c r="H119" t="s">
        <v>189</v>
      </c>
      <c r="I119">
        <v>3620.77</v>
      </c>
      <c r="K119" s="4" t="str">
        <f t="shared" si="4"/>
        <v/>
      </c>
      <c r="L119" s="4" t="str">
        <f t="shared" si="5"/>
        <v/>
      </c>
      <c r="M119" s="4" t="str">
        <f>IF(AND($H119="Expense Total",NOT(ISBLANK($L119))), VLOOKUP($L119,'Cash Flow Report'!$A$7:$T$107,4,FALSE),"")</f>
        <v/>
      </c>
      <c r="O119" s="4" t="str">
        <f t="shared" si="6"/>
        <v/>
      </c>
      <c r="P119" s="4" t="str">
        <f t="shared" si="7"/>
        <v/>
      </c>
      <c r="Q119" s="4" t="str">
        <f>IF(AND($H119="Income Total",NOT(ISBLANK($P119))), VLOOKUP($P119,'Cash Flow Report'!$A$7:$T$107,7,FALSE),"")</f>
        <v/>
      </c>
    </row>
    <row r="120" spans="1:17" x14ac:dyDescent="0.25">
      <c r="A120" t="s">
        <v>183</v>
      </c>
      <c r="B120" t="s">
        <v>18</v>
      </c>
      <c r="C120" t="s">
        <v>36</v>
      </c>
      <c r="D120" t="s">
        <v>46</v>
      </c>
      <c r="E120" t="s">
        <v>18</v>
      </c>
      <c r="F120" t="s">
        <v>18</v>
      </c>
      <c r="G120" t="s">
        <v>188</v>
      </c>
      <c r="H120" t="s">
        <v>18</v>
      </c>
      <c r="I120">
        <v>-3620.77</v>
      </c>
      <c r="K120" s="4" t="str">
        <f t="shared" si="4"/>
        <v/>
      </c>
      <c r="L120" s="4" t="str">
        <f t="shared" si="5"/>
        <v/>
      </c>
      <c r="M120" s="4" t="str">
        <f>IF(AND($H120="Expense Total",NOT(ISBLANK($L120))), VLOOKUP($L120,'Cash Flow Report'!$A$7:$T$107,4,FALSE),"")</f>
        <v/>
      </c>
      <c r="O120" s="4" t="str">
        <f t="shared" si="6"/>
        <v/>
      </c>
      <c r="P120" s="4" t="str">
        <f t="shared" si="7"/>
        <v/>
      </c>
      <c r="Q120" s="4" t="str">
        <f>IF(AND($H120="Income Total",NOT(ISBLANK($P120))), VLOOKUP($P120,'Cash Flow Report'!$A$7:$T$107,7,FALSE),"")</f>
        <v/>
      </c>
    </row>
    <row r="121" spans="1:17" ht="15.75" x14ac:dyDescent="0.25">
      <c r="A121" t="s">
        <v>183</v>
      </c>
      <c r="B121" t="s">
        <v>18</v>
      </c>
      <c r="C121" t="s">
        <v>18</v>
      </c>
      <c r="D121" t="s">
        <v>18</v>
      </c>
      <c r="E121" t="s">
        <v>18</v>
      </c>
      <c r="G121" t="s">
        <v>18</v>
      </c>
      <c r="H121" s="3" t="s">
        <v>35</v>
      </c>
      <c r="I121">
        <v>30000</v>
      </c>
      <c r="K121" s="4">
        <f t="shared" si="4"/>
        <v>30000</v>
      </c>
      <c r="L121" s="4" t="str">
        <f t="shared" si="5"/>
        <v>17 Cerro Gordo</v>
      </c>
      <c r="M121" s="4">
        <f>IF(AND($H121="Expense Total",NOT(ISBLANK($L121))), VLOOKUP($L121,'Cash Flow Report'!$A$7:$T$107,4,FALSE),"")</f>
        <v>30000</v>
      </c>
      <c r="O121" s="4" t="str">
        <f t="shared" si="6"/>
        <v/>
      </c>
      <c r="P121" s="4" t="str">
        <f t="shared" si="7"/>
        <v/>
      </c>
      <c r="Q121" s="4" t="str">
        <f>IF(AND($H121="Income Total",NOT(ISBLANK($P121))), VLOOKUP($P121,'Cash Flow Report'!$A$7:$T$107,7,FALSE),"")</f>
        <v/>
      </c>
    </row>
    <row r="122" spans="1:17" x14ac:dyDescent="0.25">
      <c r="A122" t="s">
        <v>183</v>
      </c>
      <c r="B122" t="s">
        <v>18</v>
      </c>
      <c r="C122" t="s">
        <v>36</v>
      </c>
      <c r="D122" t="s">
        <v>37</v>
      </c>
      <c r="E122" t="s">
        <v>18</v>
      </c>
      <c r="F122" t="s">
        <v>18</v>
      </c>
      <c r="G122" t="s">
        <v>190</v>
      </c>
      <c r="H122" t="s">
        <v>18</v>
      </c>
      <c r="I122">
        <v>298931.39</v>
      </c>
      <c r="K122" s="4" t="str">
        <f t="shared" si="4"/>
        <v/>
      </c>
      <c r="L122" s="4" t="str">
        <f t="shared" si="5"/>
        <v/>
      </c>
      <c r="M122" s="4" t="str">
        <f>IF(AND($H122="Expense Total",NOT(ISBLANK($L122))), VLOOKUP($L122,'Cash Flow Report'!$A$7:$T$107,4,FALSE),"")</f>
        <v/>
      </c>
      <c r="O122" s="4" t="str">
        <f t="shared" si="6"/>
        <v/>
      </c>
      <c r="P122" s="4" t="str">
        <f t="shared" si="7"/>
        <v/>
      </c>
      <c r="Q122" s="4" t="str">
        <f>IF(AND($H122="Income Total",NOT(ISBLANK($P122))), VLOOKUP($P122,'Cash Flow Report'!$A$7:$T$107,7,FALSE),"")</f>
        <v/>
      </c>
    </row>
    <row r="123" spans="1:17" ht="15.75" x14ac:dyDescent="0.25">
      <c r="A123" t="s">
        <v>183</v>
      </c>
      <c r="B123" t="s">
        <v>18</v>
      </c>
      <c r="C123" t="s">
        <v>18</v>
      </c>
      <c r="D123" t="s">
        <v>18</v>
      </c>
      <c r="E123" t="s">
        <v>18</v>
      </c>
      <c r="F123" t="s">
        <v>18</v>
      </c>
      <c r="G123" t="s">
        <v>18</v>
      </c>
      <c r="H123" s="3" t="s">
        <v>39</v>
      </c>
      <c r="I123">
        <v>298931.39</v>
      </c>
      <c r="K123" s="4" t="str">
        <f t="shared" si="4"/>
        <v/>
      </c>
      <c r="L123" s="4" t="str">
        <f t="shared" si="5"/>
        <v/>
      </c>
      <c r="M123" s="4" t="str">
        <f>IF(AND($H123="Expense Total",NOT(ISBLANK($L123))), VLOOKUP($L123,'Cash Flow Report'!$A$7:$T$107,4,FALSE),"")</f>
        <v/>
      </c>
      <c r="O123" s="4">
        <f t="shared" si="6"/>
        <v>298931.39</v>
      </c>
      <c r="P123" s="4" t="str">
        <f t="shared" si="7"/>
        <v>17 Cerro Gordo</v>
      </c>
      <c r="Q123" s="4">
        <f>IF(AND($H123="Income Total",NOT(ISBLANK($P123))), VLOOKUP($P123,'Cash Flow Report'!$A$7:$T$107,7,FALSE),"")</f>
        <v>298931.39</v>
      </c>
    </row>
    <row r="124" spans="1:17" x14ac:dyDescent="0.25">
      <c r="K124" s="4" t="str">
        <f t="shared" si="4"/>
        <v/>
      </c>
      <c r="L124" s="4" t="str">
        <f t="shared" si="5"/>
        <v/>
      </c>
      <c r="M124" s="4" t="str">
        <f>IF(AND($H124="Expense Total",NOT(ISBLANK($L124))), VLOOKUP($L124,'Cash Flow Report'!$A$7:$T$107,4,FALSE),"")</f>
        <v/>
      </c>
      <c r="O124" s="4" t="str">
        <f t="shared" si="6"/>
        <v/>
      </c>
      <c r="P124" s="4" t="str">
        <f t="shared" si="7"/>
        <v/>
      </c>
      <c r="Q124" s="4" t="str">
        <f>IF(AND($H124="Income Total",NOT(ISBLANK($P124))), VLOOKUP($P124,'Cash Flow Report'!$A$7:$T$107,7,FALSE),"")</f>
        <v/>
      </c>
    </row>
    <row r="125" spans="1:17" x14ac:dyDescent="0.25">
      <c r="A125" t="s">
        <v>191</v>
      </c>
      <c r="B125" t="s">
        <v>192</v>
      </c>
      <c r="C125" t="s">
        <v>15</v>
      </c>
      <c r="D125" t="s">
        <v>62</v>
      </c>
      <c r="E125" t="s">
        <v>142</v>
      </c>
      <c r="F125" t="s">
        <v>18</v>
      </c>
      <c r="G125" t="s">
        <v>193</v>
      </c>
      <c r="H125" t="s">
        <v>194</v>
      </c>
      <c r="I125">
        <v>1142.02</v>
      </c>
      <c r="K125" s="4" t="str">
        <f t="shared" si="4"/>
        <v/>
      </c>
      <c r="L125" s="4" t="str">
        <f t="shared" si="5"/>
        <v/>
      </c>
      <c r="M125" s="4" t="str">
        <f>IF(AND($H125="Expense Total",NOT(ISBLANK($L125))), VLOOKUP($L125,'Cash Flow Report'!$A$7:$T$107,4,FALSE),"")</f>
        <v/>
      </c>
      <c r="O125" s="4" t="str">
        <f t="shared" si="6"/>
        <v/>
      </c>
      <c r="P125" s="4" t="str">
        <f t="shared" si="7"/>
        <v/>
      </c>
      <c r="Q125" s="4" t="str">
        <f>IF(AND($H125="Income Total",NOT(ISBLANK($P125))), VLOOKUP($P125,'Cash Flow Report'!$A$7:$T$107,7,FALSE),"")</f>
        <v/>
      </c>
    </row>
    <row r="126" spans="1:17" x14ac:dyDescent="0.25">
      <c r="A126" t="s">
        <v>191</v>
      </c>
      <c r="B126" t="s">
        <v>18</v>
      </c>
      <c r="C126" t="s">
        <v>59</v>
      </c>
      <c r="D126" t="s">
        <v>195</v>
      </c>
      <c r="E126" t="s">
        <v>18</v>
      </c>
      <c r="F126" t="s">
        <v>18</v>
      </c>
      <c r="G126" t="s">
        <v>196</v>
      </c>
      <c r="H126" t="s">
        <v>18</v>
      </c>
      <c r="I126">
        <v>0</v>
      </c>
      <c r="K126" s="4" t="str">
        <f t="shared" si="4"/>
        <v/>
      </c>
      <c r="L126" s="4" t="str">
        <f t="shared" si="5"/>
        <v/>
      </c>
      <c r="M126" s="4" t="str">
        <f>IF(AND($H126="Expense Total",NOT(ISBLANK($L126))), VLOOKUP($L126,'Cash Flow Report'!$A$7:$T$107,4,FALSE),"")</f>
        <v/>
      </c>
      <c r="O126" s="4" t="str">
        <f t="shared" si="6"/>
        <v/>
      </c>
      <c r="P126" s="4" t="str">
        <f t="shared" si="7"/>
        <v/>
      </c>
      <c r="Q126" s="4" t="str">
        <f>IF(AND($H126="Income Total",NOT(ISBLANK($P126))), VLOOKUP($P126,'Cash Flow Report'!$A$7:$T$107,7,FALSE),"")</f>
        <v/>
      </c>
    </row>
    <row r="127" spans="1:17" x14ac:dyDescent="0.25">
      <c r="A127" t="s">
        <v>191</v>
      </c>
      <c r="B127" t="s">
        <v>18</v>
      </c>
      <c r="C127" t="s">
        <v>36</v>
      </c>
      <c r="D127" t="s">
        <v>46</v>
      </c>
      <c r="E127" t="s">
        <v>18</v>
      </c>
      <c r="F127" t="s">
        <v>18</v>
      </c>
      <c r="G127" t="s">
        <v>197</v>
      </c>
      <c r="H127" t="s">
        <v>18</v>
      </c>
      <c r="I127">
        <v>233.8</v>
      </c>
      <c r="K127" s="4" t="str">
        <f t="shared" si="4"/>
        <v/>
      </c>
      <c r="L127" s="4" t="str">
        <f t="shared" si="5"/>
        <v/>
      </c>
      <c r="M127" s="4" t="str">
        <f>IF(AND($H127="Expense Total",NOT(ISBLANK($L127))), VLOOKUP($L127,'Cash Flow Report'!$A$7:$T$107,4,FALSE),"")</f>
        <v/>
      </c>
      <c r="O127" s="4" t="str">
        <f t="shared" si="6"/>
        <v/>
      </c>
      <c r="P127" s="4" t="str">
        <f t="shared" si="7"/>
        <v/>
      </c>
      <c r="Q127" s="4" t="str">
        <f>IF(AND($H127="Income Total",NOT(ISBLANK($P127))), VLOOKUP($P127,'Cash Flow Report'!$A$7:$T$107,7,FALSE),"")</f>
        <v/>
      </c>
    </row>
    <row r="128" spans="1:17" x14ac:dyDescent="0.25">
      <c r="A128" t="s">
        <v>191</v>
      </c>
      <c r="B128" t="s">
        <v>198</v>
      </c>
      <c r="C128" t="s">
        <v>15</v>
      </c>
      <c r="D128" t="s">
        <v>48</v>
      </c>
      <c r="E128" t="s">
        <v>199</v>
      </c>
      <c r="F128" t="s">
        <v>18</v>
      </c>
      <c r="G128" t="s">
        <v>200</v>
      </c>
      <c r="H128" t="s">
        <v>201</v>
      </c>
      <c r="I128">
        <v>5551.31</v>
      </c>
      <c r="K128" s="4" t="str">
        <f t="shared" si="4"/>
        <v/>
      </c>
      <c r="L128" s="4" t="str">
        <f t="shared" si="5"/>
        <v/>
      </c>
      <c r="M128" s="4" t="str">
        <f>IF(AND($H128="Expense Total",NOT(ISBLANK($L128))), VLOOKUP($L128,'Cash Flow Report'!$A$7:$T$107,4,FALSE),"")</f>
        <v/>
      </c>
      <c r="O128" s="4" t="str">
        <f t="shared" si="6"/>
        <v/>
      </c>
      <c r="P128" s="4" t="str">
        <f t="shared" si="7"/>
        <v/>
      </c>
      <c r="Q128" s="4" t="str">
        <f>IF(AND($H128="Income Total",NOT(ISBLANK($P128))), VLOOKUP($P128,'Cash Flow Report'!$A$7:$T$107,7,FALSE),"")</f>
        <v/>
      </c>
    </row>
    <row r="129" spans="1:17" ht="15.75" x14ac:dyDescent="0.25">
      <c r="A129" t="s">
        <v>191</v>
      </c>
      <c r="B129" t="s">
        <v>18</v>
      </c>
      <c r="C129" t="s">
        <v>18</v>
      </c>
      <c r="D129" t="s">
        <v>18</v>
      </c>
      <c r="E129" t="s">
        <v>18</v>
      </c>
      <c r="F129" t="s">
        <v>18</v>
      </c>
      <c r="G129" t="s">
        <v>18</v>
      </c>
      <c r="H129" s="3" t="s">
        <v>35</v>
      </c>
      <c r="I129">
        <v>6927.13</v>
      </c>
      <c r="K129" s="4">
        <f t="shared" si="4"/>
        <v>6927.13</v>
      </c>
      <c r="L129" s="4" t="str">
        <f t="shared" si="5"/>
        <v>18 Cherokee</v>
      </c>
      <c r="M129" s="4">
        <f>IF(AND($H129="Expense Total",NOT(ISBLANK($L129))), VLOOKUP($L129,'Cash Flow Report'!$A$7:$T$107,4,FALSE),"")</f>
        <v>6927.13</v>
      </c>
      <c r="O129" s="4" t="str">
        <f t="shared" si="6"/>
        <v/>
      </c>
      <c r="P129" s="4" t="str">
        <f t="shared" si="7"/>
        <v/>
      </c>
      <c r="Q129" s="4" t="str">
        <f>IF(AND($H129="Income Total",NOT(ISBLANK($P129))), VLOOKUP($P129,'Cash Flow Report'!$A$7:$T$107,7,FALSE),"")</f>
        <v/>
      </c>
    </row>
    <row r="130" spans="1:17" x14ac:dyDescent="0.25">
      <c r="A130" t="s">
        <v>191</v>
      </c>
      <c r="B130" t="s">
        <v>202</v>
      </c>
      <c r="C130" t="s">
        <v>169</v>
      </c>
      <c r="D130" t="s">
        <v>203</v>
      </c>
      <c r="E130" t="s">
        <v>171</v>
      </c>
      <c r="F130" t="s">
        <v>18</v>
      </c>
      <c r="G130" t="s">
        <v>196</v>
      </c>
      <c r="H130" t="s">
        <v>18</v>
      </c>
      <c r="I130">
        <v>9426.4500000000007</v>
      </c>
      <c r="K130" s="4" t="str">
        <f t="shared" si="4"/>
        <v/>
      </c>
      <c r="L130" s="4" t="str">
        <f t="shared" si="5"/>
        <v/>
      </c>
      <c r="M130" s="4" t="str">
        <f>IF(AND($H130="Expense Total",NOT(ISBLANK($L130))), VLOOKUP($L130,'Cash Flow Report'!$A$7:$T$107,4,FALSE),"")</f>
        <v/>
      </c>
      <c r="O130" s="4" t="str">
        <f t="shared" si="6"/>
        <v/>
      </c>
      <c r="P130" s="4" t="str">
        <f t="shared" si="7"/>
        <v/>
      </c>
      <c r="Q130" s="4" t="str">
        <f>IF(AND($H130="Income Total",NOT(ISBLANK($P130))), VLOOKUP($P130,'Cash Flow Report'!$A$7:$T$107,7,FALSE),"")</f>
        <v/>
      </c>
    </row>
    <row r="131" spans="1:17" x14ac:dyDescent="0.25">
      <c r="A131" t="s">
        <v>191</v>
      </c>
      <c r="B131" t="s">
        <v>18</v>
      </c>
      <c r="C131" t="s">
        <v>36</v>
      </c>
      <c r="D131" t="s">
        <v>37</v>
      </c>
      <c r="E131" t="s">
        <v>18</v>
      </c>
      <c r="F131" t="s">
        <v>18</v>
      </c>
      <c r="G131" t="s">
        <v>204</v>
      </c>
      <c r="H131" t="s">
        <v>18</v>
      </c>
      <c r="I131">
        <v>266952.5</v>
      </c>
      <c r="K131" s="4" t="str">
        <f t="shared" si="4"/>
        <v/>
      </c>
      <c r="L131" s="4" t="str">
        <f t="shared" si="5"/>
        <v/>
      </c>
      <c r="M131" s="4" t="str">
        <f>IF(AND($H131="Expense Total",NOT(ISBLANK($L131))), VLOOKUP($L131,'Cash Flow Report'!$A$7:$T$107,4,FALSE),"")</f>
        <v/>
      </c>
      <c r="O131" s="4" t="str">
        <f t="shared" si="6"/>
        <v/>
      </c>
      <c r="P131" s="4" t="str">
        <f t="shared" si="7"/>
        <v/>
      </c>
      <c r="Q131" s="4" t="str">
        <f>IF(AND($H131="Income Total",NOT(ISBLANK($P131))), VLOOKUP($P131,'Cash Flow Report'!$A$7:$T$107,7,FALSE),"")</f>
        <v/>
      </c>
    </row>
    <row r="132" spans="1:17" ht="15.75" x14ac:dyDescent="0.25">
      <c r="A132" t="s">
        <v>191</v>
      </c>
      <c r="B132" t="s">
        <v>18</v>
      </c>
      <c r="C132" t="s">
        <v>18</v>
      </c>
      <c r="D132" t="s">
        <v>18</v>
      </c>
      <c r="E132" t="s">
        <v>18</v>
      </c>
      <c r="F132" t="s">
        <v>18</v>
      </c>
      <c r="G132" t="s">
        <v>18</v>
      </c>
      <c r="H132" s="3" t="s">
        <v>39</v>
      </c>
      <c r="I132">
        <v>276378.95</v>
      </c>
      <c r="K132" s="4" t="str">
        <f t="shared" si="4"/>
        <v/>
      </c>
      <c r="L132" s="4" t="str">
        <f t="shared" si="5"/>
        <v/>
      </c>
      <c r="M132" s="4" t="str">
        <f>IF(AND($H132="Expense Total",NOT(ISBLANK($L132))), VLOOKUP($L132,'Cash Flow Report'!$A$7:$T$107,4,FALSE),"")</f>
        <v/>
      </c>
      <c r="O132" s="4">
        <f t="shared" si="6"/>
        <v>276378.95</v>
      </c>
      <c r="P132" s="4" t="str">
        <f t="shared" si="7"/>
        <v>18 Cherokee</v>
      </c>
      <c r="Q132" s="4">
        <f>IF(AND($H132="Income Total",NOT(ISBLANK($P132))), VLOOKUP($P132,'Cash Flow Report'!$A$7:$T$107,7,FALSE),"")</f>
        <v>276378.95</v>
      </c>
    </row>
    <row r="133" spans="1:17" x14ac:dyDescent="0.25">
      <c r="K133" s="4" t="str">
        <f t="shared" si="4"/>
        <v/>
      </c>
      <c r="L133" s="4" t="str">
        <f t="shared" si="5"/>
        <v/>
      </c>
      <c r="M133" s="4" t="str">
        <f>IF(AND($H133="Expense Total",NOT(ISBLANK($L133))), VLOOKUP($L133,'Cash Flow Report'!$A$7:$T$107,4,FALSE),"")</f>
        <v/>
      </c>
      <c r="O133" s="4" t="str">
        <f t="shared" si="6"/>
        <v/>
      </c>
      <c r="P133" s="4" t="str">
        <f t="shared" si="7"/>
        <v/>
      </c>
      <c r="Q133" s="4" t="str">
        <f>IF(AND($H133="Income Total",NOT(ISBLANK($P133))), VLOOKUP($P133,'Cash Flow Report'!$A$7:$T$107,7,FALSE),"")</f>
        <v/>
      </c>
    </row>
    <row r="134" spans="1:17" x14ac:dyDescent="0.25">
      <c r="A134" t="s">
        <v>205</v>
      </c>
      <c r="B134" t="s">
        <v>206</v>
      </c>
      <c r="C134" t="s">
        <v>15</v>
      </c>
      <c r="D134" t="s">
        <v>107</v>
      </c>
      <c r="E134" t="s">
        <v>207</v>
      </c>
      <c r="F134" t="s">
        <v>18</v>
      </c>
      <c r="G134" t="s">
        <v>208</v>
      </c>
      <c r="H134" t="s">
        <v>209</v>
      </c>
      <c r="I134">
        <v>30000</v>
      </c>
      <c r="K134" s="4" t="str">
        <f t="shared" ref="K134:K197" si="9">IF($H134="Expense Total", I134,"")</f>
        <v/>
      </c>
      <c r="L134" s="4" t="str">
        <f t="shared" ref="L134:L197" si="10">IF($H134="Expense Total", $A134,"")</f>
        <v/>
      </c>
      <c r="M134" s="4" t="str">
        <f>IF(AND($H134="Expense Total",NOT(ISBLANK($L134))), VLOOKUP($L134,'Cash Flow Report'!$A$7:$T$107,4,FALSE),"")</f>
        <v/>
      </c>
      <c r="O134" s="4" t="str">
        <f t="shared" ref="O134:O197" si="11">IF($H134="Income Total", $I134,"")</f>
        <v/>
      </c>
      <c r="P134" s="4" t="str">
        <f t="shared" ref="P134:P197" si="12">IF($H134="Income Total", $A134,"")</f>
        <v/>
      </c>
      <c r="Q134" s="4" t="str">
        <f>IF(AND($H134="Income Total",NOT(ISBLANK($P134))), VLOOKUP($P134,'Cash Flow Report'!$A$7:$T$107,7,FALSE),"")</f>
        <v/>
      </c>
    </row>
    <row r="135" spans="1:17" x14ac:dyDescent="0.25">
      <c r="A135" t="s">
        <v>205</v>
      </c>
      <c r="B135" t="s">
        <v>210</v>
      </c>
      <c r="C135" t="s">
        <v>15</v>
      </c>
      <c r="D135" t="s">
        <v>211</v>
      </c>
      <c r="E135" t="s">
        <v>212</v>
      </c>
      <c r="F135" t="s">
        <v>213</v>
      </c>
      <c r="G135" t="s">
        <v>214</v>
      </c>
      <c r="H135" t="s">
        <v>214</v>
      </c>
      <c r="I135">
        <v>3479.9</v>
      </c>
      <c r="K135" s="4" t="str">
        <f t="shared" si="9"/>
        <v/>
      </c>
      <c r="L135" s="4" t="str">
        <f t="shared" si="10"/>
        <v/>
      </c>
      <c r="M135" s="4" t="str">
        <f>IF(AND($H135="Expense Total",NOT(ISBLANK($L135))), VLOOKUP($L135,'Cash Flow Report'!$A$7:$T$107,4,FALSE),"")</f>
        <v/>
      </c>
      <c r="O135" s="4" t="str">
        <f t="shared" si="11"/>
        <v/>
      </c>
      <c r="P135" s="4" t="str">
        <f t="shared" si="12"/>
        <v/>
      </c>
      <c r="Q135" s="4" t="str">
        <f>IF(AND($H135="Income Total",NOT(ISBLANK($P135))), VLOOKUP($P135,'Cash Flow Report'!$A$7:$T$107,7,FALSE),"")</f>
        <v/>
      </c>
    </row>
    <row r="136" spans="1:17" x14ac:dyDescent="0.25">
      <c r="A136" t="s">
        <v>205</v>
      </c>
      <c r="B136" t="s">
        <v>18</v>
      </c>
      <c r="C136" t="s">
        <v>59</v>
      </c>
      <c r="D136" t="s">
        <v>31</v>
      </c>
      <c r="E136" t="s">
        <v>18</v>
      </c>
      <c r="F136" t="s">
        <v>18</v>
      </c>
      <c r="G136" t="s">
        <v>215</v>
      </c>
      <c r="H136" t="s">
        <v>18</v>
      </c>
      <c r="I136">
        <v>0</v>
      </c>
      <c r="K136" s="4" t="str">
        <f t="shared" si="9"/>
        <v/>
      </c>
      <c r="L136" s="4" t="str">
        <f t="shared" si="10"/>
        <v/>
      </c>
      <c r="M136" s="4" t="str">
        <f>IF(AND($H136="Expense Total",NOT(ISBLANK($L136))), VLOOKUP($L136,'Cash Flow Report'!$A$7:$T$107,4,FALSE),"")</f>
        <v/>
      </c>
      <c r="O136" s="4" t="str">
        <f t="shared" si="11"/>
        <v/>
      </c>
      <c r="P136" s="4" t="str">
        <f t="shared" si="12"/>
        <v/>
      </c>
      <c r="Q136" s="4" t="str">
        <f>IF(AND($H136="Income Total",NOT(ISBLANK($P136))), VLOOKUP($P136,'Cash Flow Report'!$A$7:$T$107,7,FALSE),"")</f>
        <v/>
      </c>
    </row>
    <row r="137" spans="1:17" x14ac:dyDescent="0.25">
      <c r="A137" t="s">
        <v>205</v>
      </c>
      <c r="B137" t="s">
        <v>18</v>
      </c>
      <c r="C137" t="s">
        <v>36</v>
      </c>
      <c r="D137" t="s">
        <v>46</v>
      </c>
      <c r="E137" t="s">
        <v>18</v>
      </c>
      <c r="F137" t="s">
        <v>18</v>
      </c>
      <c r="G137" t="s">
        <v>208</v>
      </c>
      <c r="H137" t="s">
        <v>18</v>
      </c>
      <c r="I137">
        <v>-30000</v>
      </c>
      <c r="K137" s="4" t="str">
        <f t="shared" si="9"/>
        <v/>
      </c>
      <c r="L137" s="4" t="str">
        <f t="shared" si="10"/>
        <v/>
      </c>
      <c r="M137" s="4" t="str">
        <f>IF(AND($H137="Expense Total",NOT(ISBLANK($L137))), VLOOKUP($L137,'Cash Flow Report'!$A$7:$T$107,4,FALSE),"")</f>
        <v/>
      </c>
      <c r="O137" s="4" t="str">
        <f t="shared" si="11"/>
        <v/>
      </c>
      <c r="P137" s="4" t="str">
        <f t="shared" si="12"/>
        <v/>
      </c>
      <c r="Q137" s="4" t="str">
        <f>IF(AND($H137="Income Total",NOT(ISBLANK($P137))), VLOOKUP($P137,'Cash Flow Report'!$A$7:$T$107,7,FALSE),"")</f>
        <v/>
      </c>
    </row>
    <row r="138" spans="1:17" ht="15.75" x14ac:dyDescent="0.25">
      <c r="A138" t="s">
        <v>205</v>
      </c>
      <c r="B138" t="s">
        <v>18</v>
      </c>
      <c r="C138" t="s">
        <v>18</v>
      </c>
      <c r="D138" t="s">
        <v>18</v>
      </c>
      <c r="E138" t="s">
        <v>18</v>
      </c>
      <c r="F138" t="s">
        <v>18</v>
      </c>
      <c r="G138" t="s">
        <v>18</v>
      </c>
      <c r="H138" s="3" t="s">
        <v>35</v>
      </c>
      <c r="I138">
        <v>3479.9</v>
      </c>
      <c r="K138" s="4">
        <f t="shared" si="9"/>
        <v>3479.9</v>
      </c>
      <c r="L138" s="4" t="str">
        <f t="shared" si="10"/>
        <v>19 Chickasaw</v>
      </c>
      <c r="M138" s="4">
        <f>IF(AND($H138="Expense Total",NOT(ISBLANK($L138))), VLOOKUP($L138,'Cash Flow Report'!$A$7:$T$107,4,FALSE),"")</f>
        <v>3479.9</v>
      </c>
      <c r="O138" s="4" t="str">
        <f t="shared" si="11"/>
        <v/>
      </c>
      <c r="P138" s="4" t="str">
        <f t="shared" si="12"/>
        <v/>
      </c>
      <c r="Q138" s="4" t="str">
        <f>IF(AND($H138="Income Total",NOT(ISBLANK($P138))), VLOOKUP($P138,'Cash Flow Report'!$A$7:$T$107,7,FALSE),"")</f>
        <v/>
      </c>
    </row>
    <row r="139" spans="1:17" x14ac:dyDescent="0.25">
      <c r="A139" t="s">
        <v>205</v>
      </c>
      <c r="B139" t="s">
        <v>216</v>
      </c>
      <c r="C139" t="s">
        <v>169</v>
      </c>
      <c r="D139" t="s">
        <v>217</v>
      </c>
      <c r="E139" t="s">
        <v>171</v>
      </c>
      <c r="F139" t="s">
        <v>18</v>
      </c>
      <c r="G139" t="s">
        <v>215</v>
      </c>
      <c r="H139" t="s">
        <v>18</v>
      </c>
      <c r="I139">
        <v>0.03</v>
      </c>
      <c r="K139" s="4" t="str">
        <f t="shared" si="9"/>
        <v/>
      </c>
      <c r="L139" s="4" t="str">
        <f t="shared" si="10"/>
        <v/>
      </c>
      <c r="M139" s="4" t="str">
        <f>IF(AND($H139="Expense Total",NOT(ISBLANK($L139))), VLOOKUP($L139,'Cash Flow Report'!$A$7:$T$107,4,FALSE),"")</f>
        <v/>
      </c>
      <c r="O139" s="4" t="str">
        <f t="shared" si="11"/>
        <v/>
      </c>
      <c r="P139" s="4" t="str">
        <f t="shared" si="12"/>
        <v/>
      </c>
      <c r="Q139" s="4" t="str">
        <f>IF(AND($H139="Income Total",NOT(ISBLANK($P139))), VLOOKUP($P139,'Cash Flow Report'!$A$7:$T$107,7,FALSE),"")</f>
        <v/>
      </c>
    </row>
    <row r="140" spans="1:17" x14ac:dyDescent="0.25">
      <c r="A140" t="s">
        <v>205</v>
      </c>
      <c r="B140" t="s">
        <v>18</v>
      </c>
      <c r="C140" t="s">
        <v>36</v>
      </c>
      <c r="D140" t="s">
        <v>37</v>
      </c>
      <c r="E140" t="s">
        <v>18</v>
      </c>
      <c r="F140" t="s">
        <v>18</v>
      </c>
      <c r="G140" t="s">
        <v>218</v>
      </c>
      <c r="H140" t="s">
        <v>18</v>
      </c>
      <c r="I140">
        <v>239243.05</v>
      </c>
      <c r="K140" s="4" t="str">
        <f t="shared" si="9"/>
        <v/>
      </c>
      <c r="L140" s="4" t="str">
        <f t="shared" si="10"/>
        <v/>
      </c>
      <c r="M140" s="4" t="str">
        <f>IF(AND($H140="Expense Total",NOT(ISBLANK($L140))), VLOOKUP($L140,'Cash Flow Report'!$A$7:$T$107,4,FALSE),"")</f>
        <v/>
      </c>
      <c r="O140" s="4" t="str">
        <f t="shared" si="11"/>
        <v/>
      </c>
      <c r="P140" s="4" t="str">
        <f t="shared" si="12"/>
        <v/>
      </c>
      <c r="Q140" s="4" t="str">
        <f>IF(AND($H140="Income Total",NOT(ISBLANK($P140))), VLOOKUP($P140,'Cash Flow Report'!$A$7:$T$107,7,FALSE),"")</f>
        <v/>
      </c>
    </row>
    <row r="141" spans="1:17" ht="15.75" x14ac:dyDescent="0.25">
      <c r="A141" t="s">
        <v>205</v>
      </c>
      <c r="B141" t="s">
        <v>18</v>
      </c>
      <c r="C141" t="s">
        <v>18</v>
      </c>
      <c r="D141" t="s">
        <v>18</v>
      </c>
      <c r="E141" t="s">
        <v>18</v>
      </c>
      <c r="F141" t="s">
        <v>18</v>
      </c>
      <c r="G141" t="s">
        <v>18</v>
      </c>
      <c r="H141" s="3" t="s">
        <v>39</v>
      </c>
      <c r="I141">
        <v>239243.08</v>
      </c>
      <c r="K141" s="4" t="str">
        <f t="shared" si="9"/>
        <v/>
      </c>
      <c r="L141" s="4" t="str">
        <f t="shared" si="10"/>
        <v/>
      </c>
      <c r="M141" s="4" t="str">
        <f>IF(AND($H141="Expense Total",NOT(ISBLANK($L141))), VLOOKUP($L141,'Cash Flow Report'!$A$7:$T$107,4,FALSE),"")</f>
        <v/>
      </c>
      <c r="O141" s="4">
        <f t="shared" si="11"/>
        <v>239243.08</v>
      </c>
      <c r="P141" s="4" t="str">
        <f t="shared" si="12"/>
        <v>19 Chickasaw</v>
      </c>
      <c r="Q141" s="4">
        <f>IF(AND($H141="Income Total",NOT(ISBLANK($P141))), VLOOKUP($P141,'Cash Flow Report'!$A$7:$T$107,7,FALSE),"")</f>
        <v>239243.08</v>
      </c>
    </row>
    <row r="142" spans="1:17" x14ac:dyDescent="0.25">
      <c r="K142" s="4" t="str">
        <f t="shared" si="9"/>
        <v/>
      </c>
      <c r="L142" s="4" t="str">
        <f t="shared" si="10"/>
        <v/>
      </c>
      <c r="M142" s="4" t="str">
        <f>IF(AND($H142="Expense Total",NOT(ISBLANK($L142))), VLOOKUP($L142,'Cash Flow Report'!$A$7:$T$107,4,FALSE),"")</f>
        <v/>
      </c>
      <c r="O142" s="4" t="str">
        <f t="shared" si="11"/>
        <v/>
      </c>
      <c r="P142" s="4" t="str">
        <f t="shared" si="12"/>
        <v/>
      </c>
      <c r="Q142" s="4" t="str">
        <f>IF(AND($H142="Income Total",NOT(ISBLANK($P142))), VLOOKUP($P142,'Cash Flow Report'!$A$7:$T$107,7,FALSE),"")</f>
        <v/>
      </c>
    </row>
    <row r="143" spans="1:17" x14ac:dyDescent="0.25">
      <c r="A143" t="s">
        <v>219</v>
      </c>
      <c r="B143" t="s">
        <v>220</v>
      </c>
      <c r="C143" t="s">
        <v>15</v>
      </c>
      <c r="D143" t="s">
        <v>221</v>
      </c>
      <c r="E143" t="s">
        <v>212</v>
      </c>
      <c r="F143" t="s">
        <v>222</v>
      </c>
      <c r="G143" t="s">
        <v>223</v>
      </c>
      <c r="H143" t="s">
        <v>224</v>
      </c>
      <c r="I143">
        <v>2226.6</v>
      </c>
      <c r="K143" s="4" t="str">
        <f t="shared" si="9"/>
        <v/>
      </c>
      <c r="L143" s="4" t="str">
        <f t="shared" si="10"/>
        <v/>
      </c>
      <c r="M143" s="4" t="str">
        <f>IF(AND($H143="Expense Total",NOT(ISBLANK($L143))), VLOOKUP($L143,'Cash Flow Report'!$A$7:$T$107,4,FALSE),"")</f>
        <v/>
      </c>
      <c r="O143" s="4" t="str">
        <f t="shared" si="11"/>
        <v/>
      </c>
      <c r="P143" s="4" t="str">
        <f t="shared" si="12"/>
        <v/>
      </c>
      <c r="Q143" s="4" t="str">
        <f>IF(AND($H143="Income Total",NOT(ISBLANK($P143))), VLOOKUP($P143,'Cash Flow Report'!$A$7:$T$107,7,FALSE),"")</f>
        <v/>
      </c>
    </row>
    <row r="144" spans="1:17" x14ac:dyDescent="0.25">
      <c r="A144" t="s">
        <v>219</v>
      </c>
      <c r="B144" t="s">
        <v>18</v>
      </c>
      <c r="C144" t="s">
        <v>36</v>
      </c>
      <c r="D144" t="s">
        <v>46</v>
      </c>
      <c r="E144" t="s">
        <v>18</v>
      </c>
      <c r="F144" t="s">
        <v>18</v>
      </c>
      <c r="G144" t="s">
        <v>225</v>
      </c>
      <c r="H144" t="s">
        <v>18</v>
      </c>
      <c r="I144">
        <v>-344425.47</v>
      </c>
      <c r="K144" s="4" t="str">
        <f t="shared" si="9"/>
        <v/>
      </c>
      <c r="L144" s="4" t="str">
        <f t="shared" si="10"/>
        <v/>
      </c>
      <c r="M144" s="4" t="str">
        <f>IF(AND($H144="Expense Total",NOT(ISBLANK($L144))), VLOOKUP($L144,'Cash Flow Report'!$A$7:$T$107,4,FALSE),"")</f>
        <v/>
      </c>
      <c r="O144" s="4" t="str">
        <f t="shared" si="11"/>
        <v/>
      </c>
      <c r="P144" s="4" t="str">
        <f t="shared" si="12"/>
        <v/>
      </c>
      <c r="Q144" s="4" t="str">
        <f>IF(AND($H144="Income Total",NOT(ISBLANK($P144))), VLOOKUP($P144,'Cash Flow Report'!$A$7:$T$107,7,FALSE),"")</f>
        <v/>
      </c>
    </row>
    <row r="145" spans="1:17" x14ac:dyDescent="0.25">
      <c r="A145" t="s">
        <v>219</v>
      </c>
      <c r="B145" t="s">
        <v>18</v>
      </c>
      <c r="C145" t="s">
        <v>36</v>
      </c>
      <c r="D145" t="s">
        <v>46</v>
      </c>
      <c r="E145" t="s">
        <v>18</v>
      </c>
      <c r="F145" t="s">
        <v>18</v>
      </c>
      <c r="G145" t="s">
        <v>226</v>
      </c>
      <c r="H145" t="s">
        <v>18</v>
      </c>
      <c r="I145">
        <v>4740.0600000000004</v>
      </c>
      <c r="K145" s="4" t="str">
        <f t="shared" si="9"/>
        <v/>
      </c>
      <c r="L145" s="4" t="str">
        <f t="shared" si="10"/>
        <v/>
      </c>
      <c r="M145" s="4" t="str">
        <f>IF(AND($H145="Expense Total",NOT(ISBLANK($L145))), VLOOKUP($L145,'Cash Flow Report'!$A$7:$T$107,4,FALSE),"")</f>
        <v/>
      </c>
      <c r="O145" s="4" t="str">
        <f t="shared" si="11"/>
        <v/>
      </c>
      <c r="P145" s="4" t="str">
        <f t="shared" si="12"/>
        <v/>
      </c>
      <c r="Q145" s="4" t="str">
        <f>IF(AND($H145="Income Total",NOT(ISBLANK($P145))), VLOOKUP($P145,'Cash Flow Report'!$A$7:$T$107,7,FALSE),"")</f>
        <v/>
      </c>
    </row>
    <row r="146" spans="1:17" ht="15.75" x14ac:dyDescent="0.25">
      <c r="A146" t="s">
        <v>219</v>
      </c>
      <c r="B146" t="s">
        <v>18</v>
      </c>
      <c r="C146" t="s">
        <v>18</v>
      </c>
      <c r="D146" t="s">
        <v>18</v>
      </c>
      <c r="E146" t="s">
        <v>18</v>
      </c>
      <c r="F146" t="s">
        <v>18</v>
      </c>
      <c r="G146" t="s">
        <v>18</v>
      </c>
      <c r="H146" s="3" t="s">
        <v>35</v>
      </c>
      <c r="I146">
        <v>-337458.81</v>
      </c>
      <c r="K146" s="4">
        <f t="shared" si="9"/>
        <v>-337458.81</v>
      </c>
      <c r="L146" s="4" t="str">
        <f t="shared" si="10"/>
        <v>20 Clarke</v>
      </c>
      <c r="M146" s="4">
        <f>IF(AND($H146="Expense Total",NOT(ISBLANK($L146))), VLOOKUP($L146,'Cash Flow Report'!$A$7:$T$107,4,FALSE),"")</f>
        <v>-337458.81</v>
      </c>
      <c r="O146" s="4" t="str">
        <f t="shared" si="11"/>
        <v/>
      </c>
      <c r="P146" s="4" t="str">
        <f t="shared" si="12"/>
        <v/>
      </c>
      <c r="Q146" s="4" t="str">
        <f>IF(AND($H146="Income Total",NOT(ISBLANK($P146))), VLOOKUP($P146,'Cash Flow Report'!$A$7:$T$107,7,FALSE),"")</f>
        <v/>
      </c>
    </row>
    <row r="147" spans="1:17" x14ac:dyDescent="0.25">
      <c r="A147" t="s">
        <v>219</v>
      </c>
      <c r="B147" t="s">
        <v>18</v>
      </c>
      <c r="C147" t="s">
        <v>36</v>
      </c>
      <c r="D147" t="s">
        <v>37</v>
      </c>
      <c r="E147" t="s">
        <v>18</v>
      </c>
      <c r="F147" t="s">
        <v>18</v>
      </c>
      <c r="G147" t="s">
        <v>227</v>
      </c>
      <c r="H147" t="s">
        <v>18</v>
      </c>
      <c r="I147">
        <v>175346.3</v>
      </c>
      <c r="K147" s="4" t="str">
        <f t="shared" si="9"/>
        <v/>
      </c>
      <c r="L147" s="4" t="str">
        <f t="shared" si="10"/>
        <v/>
      </c>
      <c r="M147" s="4" t="str">
        <f>IF(AND($H147="Expense Total",NOT(ISBLANK($L147))), VLOOKUP($L147,'Cash Flow Report'!$A$7:$T$107,4,FALSE),"")</f>
        <v/>
      </c>
      <c r="O147" s="4" t="str">
        <f t="shared" si="11"/>
        <v/>
      </c>
      <c r="P147" s="4" t="str">
        <f t="shared" si="12"/>
        <v/>
      </c>
      <c r="Q147" s="4" t="str">
        <f>IF(AND($H147="Income Total",NOT(ISBLANK($P147))), VLOOKUP($P147,'Cash Flow Report'!$A$7:$T$107,7,FALSE),"")</f>
        <v/>
      </c>
    </row>
    <row r="148" spans="1:17" ht="15.75" x14ac:dyDescent="0.25">
      <c r="A148" t="s">
        <v>219</v>
      </c>
      <c r="B148" t="s">
        <v>18</v>
      </c>
      <c r="C148" t="s">
        <v>18</v>
      </c>
      <c r="D148" t="s">
        <v>18</v>
      </c>
      <c r="E148" t="s">
        <v>18</v>
      </c>
      <c r="F148" t="s">
        <v>18</v>
      </c>
      <c r="G148" t="s">
        <v>18</v>
      </c>
      <c r="H148" s="3" t="s">
        <v>39</v>
      </c>
      <c r="I148">
        <v>175346.3</v>
      </c>
      <c r="K148" s="4" t="str">
        <f t="shared" si="9"/>
        <v/>
      </c>
      <c r="L148" s="4" t="str">
        <f t="shared" si="10"/>
        <v/>
      </c>
      <c r="M148" s="4" t="str">
        <f>IF(AND($H148="Expense Total",NOT(ISBLANK($L148))), VLOOKUP($L148,'Cash Flow Report'!$A$7:$T$107,4,FALSE),"")</f>
        <v/>
      </c>
      <c r="O148" s="4">
        <f t="shared" si="11"/>
        <v>175346.3</v>
      </c>
      <c r="P148" s="4" t="str">
        <f t="shared" si="12"/>
        <v>20 Clarke</v>
      </c>
      <c r="Q148" s="4">
        <f>IF(AND($H148="Income Total",NOT(ISBLANK($P148))), VLOOKUP($P148,'Cash Flow Report'!$A$7:$T$107,7,FALSE),"")</f>
        <v>175346.3</v>
      </c>
    </row>
    <row r="149" spans="1:17" x14ac:dyDescent="0.25">
      <c r="K149" s="4" t="str">
        <f t="shared" si="9"/>
        <v/>
      </c>
      <c r="L149" s="4" t="str">
        <f t="shared" si="10"/>
        <v/>
      </c>
      <c r="M149" s="4" t="str">
        <f>IF(AND($H149="Expense Total",NOT(ISBLANK($L149))), VLOOKUP($L149,'Cash Flow Report'!$A$7:$T$107,4,FALSE),"")</f>
        <v/>
      </c>
      <c r="O149" s="4" t="str">
        <f t="shared" si="11"/>
        <v/>
      </c>
      <c r="P149" s="4" t="str">
        <f t="shared" si="12"/>
        <v/>
      </c>
      <c r="Q149" s="4" t="str">
        <f>IF(AND($H149="Income Total",NOT(ISBLANK($P149))), VLOOKUP($P149,'Cash Flow Report'!$A$7:$T$107,7,FALSE),"")</f>
        <v/>
      </c>
    </row>
    <row r="150" spans="1:17" x14ac:dyDescent="0.25">
      <c r="A150" t="s">
        <v>228</v>
      </c>
      <c r="B150" t="s">
        <v>229</v>
      </c>
      <c r="C150" t="s">
        <v>15</v>
      </c>
      <c r="D150" t="s">
        <v>107</v>
      </c>
      <c r="E150" t="s">
        <v>49</v>
      </c>
      <c r="F150" t="s">
        <v>18</v>
      </c>
      <c r="G150" t="s">
        <v>230</v>
      </c>
      <c r="H150" t="s">
        <v>231</v>
      </c>
      <c r="I150">
        <v>23652.99</v>
      </c>
      <c r="K150" s="4" t="str">
        <f t="shared" si="9"/>
        <v/>
      </c>
      <c r="L150" s="4" t="str">
        <f t="shared" si="10"/>
        <v/>
      </c>
      <c r="M150" s="4" t="str">
        <f>IF(AND($H150="Expense Total",NOT(ISBLANK($L150))), VLOOKUP($L150,'Cash Flow Report'!$A$7:$T$107,4,FALSE),"")</f>
        <v/>
      </c>
      <c r="O150" s="4" t="str">
        <f t="shared" si="11"/>
        <v/>
      </c>
      <c r="P150" s="4" t="str">
        <f t="shared" si="12"/>
        <v/>
      </c>
      <c r="Q150" s="4" t="str">
        <f>IF(AND($H150="Income Total",NOT(ISBLANK($P150))), VLOOKUP($P150,'Cash Flow Report'!$A$7:$T$107,7,FALSE),"")</f>
        <v/>
      </c>
    </row>
    <row r="151" spans="1:17" x14ac:dyDescent="0.25">
      <c r="A151" t="s">
        <v>228</v>
      </c>
      <c r="B151" t="s">
        <v>232</v>
      </c>
      <c r="C151" t="s">
        <v>15</v>
      </c>
      <c r="D151" t="s">
        <v>62</v>
      </c>
      <c r="E151" t="s">
        <v>125</v>
      </c>
      <c r="F151" t="s">
        <v>18</v>
      </c>
      <c r="G151" t="s">
        <v>233</v>
      </c>
      <c r="H151" t="s">
        <v>234</v>
      </c>
      <c r="I151">
        <v>30000</v>
      </c>
      <c r="K151" s="4" t="str">
        <f t="shared" si="9"/>
        <v/>
      </c>
      <c r="L151" s="4" t="str">
        <f t="shared" si="10"/>
        <v/>
      </c>
      <c r="M151" s="4" t="str">
        <f>IF(AND($H151="Expense Total",NOT(ISBLANK($L151))), VLOOKUP($L151,'Cash Flow Report'!$A$7:$T$107,4,FALSE),"")</f>
        <v/>
      </c>
      <c r="O151" s="4" t="str">
        <f t="shared" si="11"/>
        <v/>
      </c>
      <c r="P151" s="4" t="str">
        <f t="shared" si="12"/>
        <v/>
      </c>
      <c r="Q151" s="4" t="str">
        <f>IF(AND($H151="Income Total",NOT(ISBLANK($P151))), VLOOKUP($P151,'Cash Flow Report'!$A$7:$T$107,7,FALSE),"")</f>
        <v/>
      </c>
    </row>
    <row r="152" spans="1:17" x14ac:dyDescent="0.25">
      <c r="A152" t="s">
        <v>228</v>
      </c>
      <c r="B152" t="s">
        <v>235</v>
      </c>
      <c r="C152" t="s">
        <v>15</v>
      </c>
      <c r="D152" t="s">
        <v>42</v>
      </c>
      <c r="E152" t="s">
        <v>108</v>
      </c>
      <c r="F152" t="s">
        <v>18</v>
      </c>
      <c r="G152" t="s">
        <v>236</v>
      </c>
      <c r="H152" t="s">
        <v>237</v>
      </c>
      <c r="I152">
        <v>305349.45</v>
      </c>
      <c r="K152" s="4" t="str">
        <f t="shared" si="9"/>
        <v/>
      </c>
      <c r="L152" s="4" t="str">
        <f t="shared" si="10"/>
        <v/>
      </c>
      <c r="M152" s="4" t="str">
        <f>IF(AND($H152="Expense Total",NOT(ISBLANK($L152))), VLOOKUP($L152,'Cash Flow Report'!$A$7:$T$107,4,FALSE),"")</f>
        <v/>
      </c>
      <c r="O152" s="4" t="str">
        <f t="shared" si="11"/>
        <v/>
      </c>
      <c r="P152" s="4" t="str">
        <f t="shared" si="12"/>
        <v/>
      </c>
      <c r="Q152" s="4" t="str">
        <f>IF(AND($H152="Income Total",NOT(ISBLANK($P152))), VLOOKUP($P152,'Cash Flow Report'!$A$7:$T$107,7,FALSE),"")</f>
        <v/>
      </c>
    </row>
    <row r="153" spans="1:17" x14ac:dyDescent="0.25">
      <c r="A153" t="s">
        <v>228</v>
      </c>
      <c r="B153" t="s">
        <v>18</v>
      </c>
      <c r="C153" t="s">
        <v>36</v>
      </c>
      <c r="D153" t="s">
        <v>46</v>
      </c>
      <c r="E153" t="s">
        <v>18</v>
      </c>
      <c r="F153" t="s">
        <v>18</v>
      </c>
      <c r="G153" t="s">
        <v>236</v>
      </c>
      <c r="H153" t="s">
        <v>18</v>
      </c>
      <c r="I153">
        <v>-305349.45</v>
      </c>
      <c r="K153" s="4" t="str">
        <f t="shared" si="9"/>
        <v/>
      </c>
      <c r="L153" s="4" t="str">
        <f t="shared" si="10"/>
        <v/>
      </c>
      <c r="M153" s="4" t="str">
        <f>IF(AND($H153="Expense Total",NOT(ISBLANK($L153))), VLOOKUP($L153,'Cash Flow Report'!$A$7:$T$107,4,FALSE),"")</f>
        <v/>
      </c>
      <c r="O153" s="4" t="str">
        <f t="shared" si="11"/>
        <v/>
      </c>
      <c r="P153" s="4" t="str">
        <f t="shared" si="12"/>
        <v/>
      </c>
      <c r="Q153" s="4" t="str">
        <f>IF(AND($H153="Income Total",NOT(ISBLANK($P153))), VLOOKUP($P153,'Cash Flow Report'!$A$7:$T$107,7,FALSE),"")</f>
        <v/>
      </c>
    </row>
    <row r="154" spans="1:17" x14ac:dyDescent="0.25">
      <c r="A154" t="s">
        <v>228</v>
      </c>
      <c r="B154" t="s">
        <v>18</v>
      </c>
      <c r="C154" t="s">
        <v>36</v>
      </c>
      <c r="D154" t="s">
        <v>46</v>
      </c>
      <c r="E154" t="s">
        <v>18</v>
      </c>
      <c r="F154" t="s">
        <v>18</v>
      </c>
      <c r="G154" t="s">
        <v>233</v>
      </c>
      <c r="H154" t="s">
        <v>18</v>
      </c>
      <c r="I154">
        <v>-30000</v>
      </c>
      <c r="K154" s="4" t="str">
        <f t="shared" si="9"/>
        <v/>
      </c>
      <c r="L154" s="4" t="str">
        <f t="shared" si="10"/>
        <v/>
      </c>
      <c r="M154" s="4" t="str">
        <f>IF(AND($H154="Expense Total",NOT(ISBLANK($L154))), VLOOKUP($L154,'Cash Flow Report'!$A$7:$T$107,4,FALSE),"")</f>
        <v/>
      </c>
      <c r="O154" s="4" t="str">
        <f t="shared" si="11"/>
        <v/>
      </c>
      <c r="P154" s="4" t="str">
        <f t="shared" si="12"/>
        <v/>
      </c>
      <c r="Q154" s="4" t="str">
        <f>IF(AND($H154="Income Total",NOT(ISBLANK($P154))), VLOOKUP($P154,'Cash Flow Report'!$A$7:$T$107,7,FALSE),"")</f>
        <v/>
      </c>
    </row>
    <row r="155" spans="1:17" x14ac:dyDescent="0.25">
      <c r="A155" t="s">
        <v>228</v>
      </c>
      <c r="B155" t="s">
        <v>18</v>
      </c>
      <c r="C155" t="s">
        <v>36</v>
      </c>
      <c r="D155" t="s">
        <v>46</v>
      </c>
      <c r="E155" t="s">
        <v>18</v>
      </c>
      <c r="F155" t="s">
        <v>18</v>
      </c>
      <c r="G155" t="s">
        <v>238</v>
      </c>
      <c r="H155" t="s">
        <v>18</v>
      </c>
      <c r="I155">
        <v>57875.5</v>
      </c>
      <c r="K155" s="4" t="str">
        <f t="shared" si="9"/>
        <v/>
      </c>
      <c r="L155" s="4" t="str">
        <f t="shared" si="10"/>
        <v/>
      </c>
      <c r="M155" s="4" t="str">
        <f>IF(AND($H155="Expense Total",NOT(ISBLANK($L155))), VLOOKUP($L155,'Cash Flow Report'!$A$7:$T$107,4,FALSE),"")</f>
        <v/>
      </c>
      <c r="O155" s="4" t="str">
        <f t="shared" si="11"/>
        <v/>
      </c>
      <c r="P155" s="4" t="str">
        <f t="shared" si="12"/>
        <v/>
      </c>
      <c r="Q155" s="4" t="str">
        <f>IF(AND($H155="Income Total",NOT(ISBLANK($P155))), VLOOKUP($P155,'Cash Flow Report'!$A$7:$T$107,7,FALSE),"")</f>
        <v/>
      </c>
    </row>
    <row r="156" spans="1:17" ht="15.75" x14ac:dyDescent="0.25">
      <c r="A156" t="s">
        <v>228</v>
      </c>
      <c r="B156" t="s">
        <v>18</v>
      </c>
      <c r="C156" t="s">
        <v>18</v>
      </c>
      <c r="D156" t="s">
        <v>18</v>
      </c>
      <c r="E156" t="s">
        <v>18</v>
      </c>
      <c r="F156" t="s">
        <v>18</v>
      </c>
      <c r="G156" t="s">
        <v>18</v>
      </c>
      <c r="H156" s="3" t="s">
        <v>35</v>
      </c>
      <c r="I156">
        <v>81528.490000000005</v>
      </c>
      <c r="K156" s="4">
        <f t="shared" si="9"/>
        <v>81528.490000000005</v>
      </c>
      <c r="L156" s="4" t="str">
        <f t="shared" si="10"/>
        <v>21 Clay</v>
      </c>
      <c r="M156" s="4">
        <f>IF(AND($H156="Expense Total",NOT(ISBLANK($L156))), VLOOKUP($L156,'Cash Flow Report'!$A$7:$T$107,4,FALSE),"")</f>
        <v>81528.490000000005</v>
      </c>
      <c r="O156" s="4" t="str">
        <f t="shared" si="11"/>
        <v/>
      </c>
      <c r="P156" s="4" t="str">
        <f t="shared" si="12"/>
        <v/>
      </c>
      <c r="Q156" s="4" t="str">
        <f>IF(AND($H156="Income Total",NOT(ISBLANK($P156))), VLOOKUP($P156,'Cash Flow Report'!$A$7:$T$107,7,FALSE),"")</f>
        <v/>
      </c>
    </row>
    <row r="157" spans="1:17" x14ac:dyDescent="0.25">
      <c r="A157" t="s">
        <v>228</v>
      </c>
      <c r="B157" t="s">
        <v>18</v>
      </c>
      <c r="C157" t="s">
        <v>36</v>
      </c>
      <c r="D157" t="s">
        <v>37</v>
      </c>
      <c r="E157" t="s">
        <v>18</v>
      </c>
      <c r="F157" t="s">
        <v>18</v>
      </c>
      <c r="G157" t="s">
        <v>239</v>
      </c>
      <c r="H157" t="s">
        <v>18</v>
      </c>
      <c r="I157">
        <v>271300.15000000002</v>
      </c>
      <c r="K157" s="4" t="str">
        <f t="shared" si="9"/>
        <v/>
      </c>
      <c r="L157" s="4" t="str">
        <f t="shared" si="10"/>
        <v/>
      </c>
      <c r="M157" s="4" t="str">
        <f>IF(AND($H157="Expense Total",NOT(ISBLANK($L157))), VLOOKUP($L157,'Cash Flow Report'!$A$7:$T$107,4,FALSE),"")</f>
        <v/>
      </c>
      <c r="O157" s="4" t="str">
        <f t="shared" si="11"/>
        <v/>
      </c>
      <c r="P157" s="4" t="str">
        <f t="shared" si="12"/>
        <v/>
      </c>
      <c r="Q157" s="4" t="str">
        <f>IF(AND($H157="Income Total",NOT(ISBLANK($P157))), VLOOKUP($P157,'Cash Flow Report'!$A$7:$T$107,7,FALSE),"")</f>
        <v/>
      </c>
    </row>
    <row r="158" spans="1:17" ht="15.75" x14ac:dyDescent="0.25">
      <c r="A158" t="s">
        <v>228</v>
      </c>
      <c r="B158" t="s">
        <v>18</v>
      </c>
      <c r="C158" t="s">
        <v>18</v>
      </c>
      <c r="D158" t="s">
        <v>18</v>
      </c>
      <c r="E158" t="s">
        <v>18</v>
      </c>
      <c r="F158" t="s">
        <v>18</v>
      </c>
      <c r="G158" t="s">
        <v>18</v>
      </c>
      <c r="H158" s="3" t="s">
        <v>39</v>
      </c>
      <c r="I158">
        <v>271300.15000000002</v>
      </c>
      <c r="K158" s="4" t="str">
        <f t="shared" si="9"/>
        <v/>
      </c>
      <c r="L158" s="4" t="str">
        <f t="shared" si="10"/>
        <v/>
      </c>
      <c r="M158" s="4" t="str">
        <f>IF(AND($H158="Expense Total",NOT(ISBLANK($L158))), VLOOKUP($L158,'Cash Flow Report'!$A$7:$T$107,4,FALSE),"")</f>
        <v/>
      </c>
      <c r="O158" s="4">
        <f t="shared" si="11"/>
        <v>271300.15000000002</v>
      </c>
      <c r="P158" s="4" t="str">
        <f t="shared" si="12"/>
        <v>21 Clay</v>
      </c>
      <c r="Q158" s="4">
        <f>IF(AND($H158="Income Total",NOT(ISBLANK($P158))), VLOOKUP($P158,'Cash Flow Report'!$A$7:$T$107,7,FALSE),"")</f>
        <v>271300.15000000002</v>
      </c>
    </row>
    <row r="159" spans="1:17" x14ac:dyDescent="0.25">
      <c r="K159" s="4" t="str">
        <f t="shared" si="9"/>
        <v/>
      </c>
      <c r="L159" s="4" t="str">
        <f t="shared" si="10"/>
        <v/>
      </c>
      <c r="M159" s="4" t="str">
        <f>IF(AND($H159="Expense Total",NOT(ISBLANK($L159))), VLOOKUP($L159,'Cash Flow Report'!$A$7:$T$107,4,FALSE),"")</f>
        <v/>
      </c>
      <c r="O159" s="4" t="str">
        <f t="shared" si="11"/>
        <v/>
      </c>
      <c r="P159" s="4" t="str">
        <f t="shared" si="12"/>
        <v/>
      </c>
      <c r="Q159" s="4" t="str">
        <f>IF(AND($H159="Income Total",NOT(ISBLANK($P159))), VLOOKUP($P159,'Cash Flow Report'!$A$7:$T$107,7,FALSE),"")</f>
        <v/>
      </c>
    </row>
    <row r="160" spans="1:17" x14ac:dyDescent="0.25">
      <c r="A160" t="s">
        <v>240</v>
      </c>
      <c r="B160" t="s">
        <v>241</v>
      </c>
      <c r="C160" t="s">
        <v>15</v>
      </c>
      <c r="D160" t="s">
        <v>242</v>
      </c>
      <c r="E160" t="s">
        <v>72</v>
      </c>
      <c r="F160" t="s">
        <v>18</v>
      </c>
      <c r="G160" t="s">
        <v>243</v>
      </c>
      <c r="H160" t="s">
        <v>244</v>
      </c>
      <c r="I160">
        <v>28147.25</v>
      </c>
      <c r="K160" s="4" t="str">
        <f t="shared" si="9"/>
        <v/>
      </c>
      <c r="L160" s="4" t="str">
        <f t="shared" si="10"/>
        <v/>
      </c>
      <c r="M160" s="4" t="str">
        <f>IF(AND($H160="Expense Total",NOT(ISBLANK($L160))), VLOOKUP($L160,'Cash Flow Report'!$A$7:$T$107,4,FALSE),"")</f>
        <v/>
      </c>
      <c r="O160" s="4" t="str">
        <f t="shared" si="11"/>
        <v/>
      </c>
      <c r="P160" s="4" t="str">
        <f t="shared" si="12"/>
        <v/>
      </c>
      <c r="Q160" s="4" t="str">
        <f>IF(AND($H160="Income Total",NOT(ISBLANK($P160))), VLOOKUP($P160,'Cash Flow Report'!$A$7:$T$107,7,FALSE),"")</f>
        <v/>
      </c>
    </row>
    <row r="161" spans="1:17" ht="15.75" x14ac:dyDescent="0.25">
      <c r="A161" t="s">
        <v>240</v>
      </c>
      <c r="B161" t="s">
        <v>18</v>
      </c>
      <c r="C161" t="s">
        <v>18</v>
      </c>
      <c r="D161" t="s">
        <v>18</v>
      </c>
      <c r="E161" t="s">
        <v>18</v>
      </c>
      <c r="F161" t="s">
        <v>18</v>
      </c>
      <c r="G161" t="s">
        <v>18</v>
      </c>
      <c r="H161" s="3" t="s">
        <v>35</v>
      </c>
      <c r="I161">
        <v>28147.25</v>
      </c>
      <c r="K161" s="4">
        <f t="shared" si="9"/>
        <v>28147.25</v>
      </c>
      <c r="L161" s="4" t="str">
        <f t="shared" si="10"/>
        <v>22 Clayton</v>
      </c>
      <c r="M161" s="4">
        <f>IF(AND($H161="Expense Total",NOT(ISBLANK($L161))), VLOOKUP($L161,'Cash Flow Report'!$A$7:$T$107,4,FALSE),"")</f>
        <v>28147.25</v>
      </c>
      <c r="O161" s="4" t="str">
        <f t="shared" si="11"/>
        <v/>
      </c>
      <c r="P161" s="4" t="str">
        <f t="shared" si="12"/>
        <v/>
      </c>
      <c r="Q161" s="4" t="str">
        <f>IF(AND($H161="Income Total",NOT(ISBLANK($P161))), VLOOKUP($P161,'Cash Flow Report'!$A$7:$T$107,7,FALSE),"")</f>
        <v/>
      </c>
    </row>
    <row r="162" spans="1:17" x14ac:dyDescent="0.25">
      <c r="A162" t="s">
        <v>240</v>
      </c>
      <c r="B162" t="s">
        <v>18</v>
      </c>
      <c r="C162" t="s">
        <v>36</v>
      </c>
      <c r="D162" t="s">
        <v>37</v>
      </c>
      <c r="E162" t="s">
        <v>18</v>
      </c>
      <c r="F162" t="s">
        <v>18</v>
      </c>
      <c r="G162" t="s">
        <v>245</v>
      </c>
      <c r="H162" t="s">
        <v>18</v>
      </c>
      <c r="I162">
        <v>355042.18</v>
      </c>
      <c r="K162" s="4" t="str">
        <f t="shared" si="9"/>
        <v/>
      </c>
      <c r="L162" s="4" t="str">
        <f t="shared" si="10"/>
        <v/>
      </c>
      <c r="M162" s="4" t="str">
        <f>IF(AND($H162="Expense Total",NOT(ISBLANK($L162))), VLOOKUP($L162,'Cash Flow Report'!$A$7:$T$107,4,FALSE),"")</f>
        <v/>
      </c>
      <c r="O162" s="4" t="str">
        <f t="shared" si="11"/>
        <v/>
      </c>
      <c r="P162" s="4" t="str">
        <f t="shared" si="12"/>
        <v/>
      </c>
      <c r="Q162" s="4" t="str">
        <f>IF(AND($H162="Income Total",NOT(ISBLANK($P162))), VLOOKUP($P162,'Cash Flow Report'!$A$7:$T$107,7,FALSE),"")</f>
        <v/>
      </c>
    </row>
    <row r="163" spans="1:17" ht="15.75" x14ac:dyDescent="0.25">
      <c r="A163" t="s">
        <v>240</v>
      </c>
      <c r="B163" t="s">
        <v>18</v>
      </c>
      <c r="C163" t="s">
        <v>18</v>
      </c>
      <c r="D163" t="s">
        <v>18</v>
      </c>
      <c r="E163" t="s">
        <v>18</v>
      </c>
      <c r="F163" t="s">
        <v>18</v>
      </c>
      <c r="G163" t="s">
        <v>18</v>
      </c>
      <c r="H163" s="3" t="s">
        <v>39</v>
      </c>
      <c r="I163">
        <v>355042.18</v>
      </c>
      <c r="K163" s="4" t="str">
        <f t="shared" si="9"/>
        <v/>
      </c>
      <c r="L163" s="4" t="str">
        <f t="shared" si="10"/>
        <v/>
      </c>
      <c r="M163" s="4" t="str">
        <f>IF(AND($H163="Expense Total",NOT(ISBLANK($L163))), VLOOKUP($L163,'Cash Flow Report'!$A$7:$T$107,4,FALSE),"")</f>
        <v/>
      </c>
      <c r="O163" s="4">
        <f t="shared" si="11"/>
        <v>355042.18</v>
      </c>
      <c r="P163" s="4" t="str">
        <f t="shared" si="12"/>
        <v>22 Clayton</v>
      </c>
      <c r="Q163" s="4">
        <f>IF(AND($H163="Income Total",NOT(ISBLANK($P163))), VLOOKUP($P163,'Cash Flow Report'!$A$7:$T$107,7,FALSE),"")</f>
        <v>355042.18</v>
      </c>
    </row>
    <row r="164" spans="1:17" x14ac:dyDescent="0.25">
      <c r="K164" s="4" t="str">
        <f t="shared" si="9"/>
        <v/>
      </c>
      <c r="L164" s="4" t="str">
        <f t="shared" si="10"/>
        <v/>
      </c>
      <c r="M164" s="4" t="str">
        <f>IF(AND($H164="Expense Total",NOT(ISBLANK($L164))), VLOOKUP($L164,'Cash Flow Report'!$A$7:$T$107,4,FALSE),"")</f>
        <v/>
      </c>
      <c r="O164" s="4" t="str">
        <f t="shared" si="11"/>
        <v/>
      </c>
      <c r="P164" s="4" t="str">
        <f t="shared" si="12"/>
        <v/>
      </c>
      <c r="Q164" s="4" t="str">
        <f>IF(AND($H164="Income Total",NOT(ISBLANK($P164))), VLOOKUP($P164,'Cash Flow Report'!$A$7:$T$107,7,FALSE),"")</f>
        <v/>
      </c>
    </row>
    <row r="165" spans="1:17" x14ac:dyDescent="0.25">
      <c r="A165" t="s">
        <v>246</v>
      </c>
      <c r="B165" t="s">
        <v>18</v>
      </c>
      <c r="C165" t="s">
        <v>59</v>
      </c>
      <c r="D165" t="s">
        <v>247</v>
      </c>
      <c r="E165" t="s">
        <v>175</v>
      </c>
      <c r="F165" t="s">
        <v>18</v>
      </c>
      <c r="G165" t="s">
        <v>248</v>
      </c>
      <c r="H165" t="s">
        <v>18</v>
      </c>
      <c r="I165">
        <v>0</v>
      </c>
      <c r="K165" s="4" t="str">
        <f t="shared" si="9"/>
        <v/>
      </c>
      <c r="L165" s="4" t="str">
        <f t="shared" si="10"/>
        <v/>
      </c>
      <c r="M165" s="4" t="str">
        <f>IF(AND($H165="Expense Total",NOT(ISBLANK($L165))), VLOOKUP($L165,'Cash Flow Report'!$A$7:$T$107,4,FALSE),"")</f>
        <v/>
      </c>
      <c r="O165" s="4" t="str">
        <f t="shared" si="11"/>
        <v/>
      </c>
      <c r="P165" s="4" t="str">
        <f t="shared" si="12"/>
        <v/>
      </c>
      <c r="Q165" s="4" t="str">
        <f>IF(AND($H165="Income Total",NOT(ISBLANK($P165))), VLOOKUP($P165,'Cash Flow Report'!$A$7:$T$107,7,FALSE),"")</f>
        <v/>
      </c>
    </row>
    <row r="166" spans="1:17" x14ac:dyDescent="0.25">
      <c r="A166" t="s">
        <v>246</v>
      </c>
      <c r="B166" t="s">
        <v>249</v>
      </c>
      <c r="C166" t="s">
        <v>15</v>
      </c>
      <c r="D166" t="s">
        <v>22</v>
      </c>
      <c r="E166" t="s">
        <v>250</v>
      </c>
      <c r="F166" t="s">
        <v>18</v>
      </c>
      <c r="G166" t="s">
        <v>251</v>
      </c>
      <c r="H166" t="s">
        <v>252</v>
      </c>
      <c r="I166">
        <v>12091.64</v>
      </c>
      <c r="K166" s="4" t="str">
        <f t="shared" si="9"/>
        <v/>
      </c>
      <c r="L166" s="4" t="str">
        <f t="shared" si="10"/>
        <v/>
      </c>
      <c r="M166" s="4" t="str">
        <f>IF(AND($H166="Expense Total",NOT(ISBLANK($L166))), VLOOKUP($L166,'Cash Flow Report'!$A$7:$T$107,4,FALSE),"")</f>
        <v/>
      </c>
      <c r="O166" s="4" t="str">
        <f t="shared" si="11"/>
        <v/>
      </c>
      <c r="P166" s="4" t="str">
        <f t="shared" si="12"/>
        <v/>
      </c>
      <c r="Q166" s="4" t="str">
        <f>IF(AND($H166="Income Total",NOT(ISBLANK($P166))), VLOOKUP($P166,'Cash Flow Report'!$A$7:$T$107,7,FALSE),"")</f>
        <v/>
      </c>
    </row>
    <row r="167" spans="1:17" x14ac:dyDescent="0.25">
      <c r="A167" t="s">
        <v>246</v>
      </c>
      <c r="B167" t="s">
        <v>253</v>
      </c>
      <c r="C167" t="s">
        <v>15</v>
      </c>
      <c r="D167" t="s">
        <v>22</v>
      </c>
      <c r="E167" t="s">
        <v>254</v>
      </c>
      <c r="F167" t="s">
        <v>18</v>
      </c>
      <c r="G167" t="s">
        <v>255</v>
      </c>
      <c r="H167" t="s">
        <v>256</v>
      </c>
      <c r="I167">
        <v>931.2</v>
      </c>
      <c r="K167" s="4" t="str">
        <f t="shared" si="9"/>
        <v/>
      </c>
      <c r="L167" s="4" t="str">
        <f t="shared" si="10"/>
        <v/>
      </c>
      <c r="M167" s="4" t="str">
        <f>IF(AND($H167="Expense Total",NOT(ISBLANK($L167))), VLOOKUP($L167,'Cash Flow Report'!$A$7:$T$107,4,FALSE),"")</f>
        <v/>
      </c>
      <c r="O167" s="4" t="str">
        <f t="shared" si="11"/>
        <v/>
      </c>
      <c r="P167" s="4" t="str">
        <f t="shared" si="12"/>
        <v/>
      </c>
      <c r="Q167" s="4" t="str">
        <f>IF(AND($H167="Income Total",NOT(ISBLANK($P167))), VLOOKUP($P167,'Cash Flow Report'!$A$7:$T$107,7,FALSE),"")</f>
        <v/>
      </c>
    </row>
    <row r="168" spans="1:17" x14ac:dyDescent="0.25">
      <c r="A168" t="s">
        <v>246</v>
      </c>
      <c r="B168" t="s">
        <v>257</v>
      </c>
      <c r="C168" t="s">
        <v>15</v>
      </c>
      <c r="D168" t="s">
        <v>31</v>
      </c>
      <c r="E168" t="s">
        <v>212</v>
      </c>
      <c r="F168" t="s">
        <v>258</v>
      </c>
      <c r="G168" t="s">
        <v>259</v>
      </c>
      <c r="H168" t="s">
        <v>260</v>
      </c>
      <c r="I168">
        <v>11191.6</v>
      </c>
      <c r="K168" s="4" t="str">
        <f t="shared" si="9"/>
        <v/>
      </c>
      <c r="L168" s="4" t="str">
        <f t="shared" si="10"/>
        <v/>
      </c>
      <c r="M168" s="4" t="str">
        <f>IF(AND($H168="Expense Total",NOT(ISBLANK($L168))), VLOOKUP($L168,'Cash Flow Report'!$A$7:$T$107,4,FALSE),"")</f>
        <v/>
      </c>
      <c r="O168" s="4" t="str">
        <f t="shared" si="11"/>
        <v/>
      </c>
      <c r="P168" s="4" t="str">
        <f t="shared" si="12"/>
        <v/>
      </c>
      <c r="Q168" s="4" t="str">
        <f>IF(AND($H168="Income Total",NOT(ISBLANK($P168))), VLOOKUP($P168,'Cash Flow Report'!$A$7:$T$107,7,FALSE),"")</f>
        <v/>
      </c>
    </row>
    <row r="169" spans="1:17" x14ac:dyDescent="0.25">
      <c r="A169" t="s">
        <v>246</v>
      </c>
      <c r="B169" t="s">
        <v>18</v>
      </c>
      <c r="C169" t="s">
        <v>36</v>
      </c>
      <c r="D169" t="s">
        <v>46</v>
      </c>
      <c r="E169" t="s">
        <v>18</v>
      </c>
      <c r="F169" t="s">
        <v>18</v>
      </c>
      <c r="G169" t="s">
        <v>261</v>
      </c>
      <c r="H169" t="s">
        <v>18</v>
      </c>
      <c r="I169">
        <v>-6740.05</v>
      </c>
      <c r="K169" s="4" t="str">
        <f t="shared" si="9"/>
        <v/>
      </c>
      <c r="L169" s="4" t="str">
        <f t="shared" si="10"/>
        <v/>
      </c>
      <c r="M169" s="4" t="str">
        <f>IF(AND($H169="Expense Total",NOT(ISBLANK($L169))), VLOOKUP($L169,'Cash Flow Report'!$A$7:$T$107,4,FALSE),"")</f>
        <v/>
      </c>
      <c r="O169" s="4" t="str">
        <f t="shared" si="11"/>
        <v/>
      </c>
      <c r="P169" s="4" t="str">
        <f t="shared" si="12"/>
        <v/>
      </c>
      <c r="Q169" s="4" t="str">
        <f>IF(AND($H169="Income Total",NOT(ISBLANK($P169))), VLOOKUP($P169,'Cash Flow Report'!$A$7:$T$107,7,FALSE),"")</f>
        <v/>
      </c>
    </row>
    <row r="170" spans="1:17" x14ac:dyDescent="0.25">
      <c r="A170" t="s">
        <v>246</v>
      </c>
      <c r="B170" t="s">
        <v>18</v>
      </c>
      <c r="C170" t="s">
        <v>36</v>
      </c>
      <c r="D170" t="s">
        <v>46</v>
      </c>
      <c r="E170" t="s">
        <v>18</v>
      </c>
      <c r="F170" t="s">
        <v>18</v>
      </c>
      <c r="G170" t="s">
        <v>255</v>
      </c>
      <c r="H170" t="s">
        <v>18</v>
      </c>
      <c r="I170">
        <v>-931.2</v>
      </c>
      <c r="K170" s="4" t="str">
        <f t="shared" si="9"/>
        <v/>
      </c>
      <c r="L170" s="4" t="str">
        <f t="shared" si="10"/>
        <v/>
      </c>
      <c r="M170" s="4" t="str">
        <f>IF(AND($H170="Expense Total",NOT(ISBLANK($L170))), VLOOKUP($L170,'Cash Flow Report'!$A$7:$T$107,4,FALSE),"")</f>
        <v/>
      </c>
      <c r="O170" s="4" t="str">
        <f t="shared" si="11"/>
        <v/>
      </c>
      <c r="P170" s="4" t="str">
        <f t="shared" si="12"/>
        <v/>
      </c>
      <c r="Q170" s="4" t="str">
        <f>IF(AND($H170="Income Total",NOT(ISBLANK($P170))), VLOOKUP($P170,'Cash Flow Report'!$A$7:$T$107,7,FALSE),"")</f>
        <v/>
      </c>
    </row>
    <row r="171" spans="1:17" x14ac:dyDescent="0.25">
      <c r="A171" t="s">
        <v>246</v>
      </c>
      <c r="B171" t="s">
        <v>262</v>
      </c>
      <c r="C171" t="s">
        <v>15</v>
      </c>
      <c r="D171" t="s">
        <v>48</v>
      </c>
      <c r="E171" t="s">
        <v>175</v>
      </c>
      <c r="F171" t="s">
        <v>18</v>
      </c>
      <c r="G171" t="s">
        <v>248</v>
      </c>
      <c r="H171" t="s">
        <v>263</v>
      </c>
      <c r="I171">
        <v>35412.69</v>
      </c>
      <c r="K171" s="4" t="str">
        <f t="shared" si="9"/>
        <v/>
      </c>
      <c r="L171" s="4" t="str">
        <f t="shared" si="10"/>
        <v/>
      </c>
      <c r="M171" s="4" t="str">
        <f>IF(AND($H171="Expense Total",NOT(ISBLANK($L171))), VLOOKUP($L171,'Cash Flow Report'!$A$7:$T$107,4,FALSE),"")</f>
        <v/>
      </c>
      <c r="O171" s="4" t="str">
        <f t="shared" si="11"/>
        <v/>
      </c>
      <c r="P171" s="4" t="str">
        <f t="shared" si="12"/>
        <v/>
      </c>
      <c r="Q171" s="4" t="str">
        <f>IF(AND($H171="Income Total",NOT(ISBLANK($P171))), VLOOKUP($P171,'Cash Flow Report'!$A$7:$T$107,7,FALSE),"")</f>
        <v/>
      </c>
    </row>
    <row r="172" spans="1:17" x14ac:dyDescent="0.25">
      <c r="A172" t="s">
        <v>246</v>
      </c>
      <c r="B172" t="s">
        <v>18</v>
      </c>
      <c r="C172" t="s">
        <v>59</v>
      </c>
      <c r="D172" t="s">
        <v>179</v>
      </c>
      <c r="E172" t="s">
        <v>175</v>
      </c>
      <c r="F172" t="s">
        <v>18</v>
      </c>
      <c r="G172" t="s">
        <v>248</v>
      </c>
      <c r="H172" t="s">
        <v>18</v>
      </c>
      <c r="I172">
        <v>0</v>
      </c>
      <c r="K172" s="4" t="str">
        <f t="shared" si="9"/>
        <v/>
      </c>
      <c r="L172" s="4" t="str">
        <f t="shared" si="10"/>
        <v/>
      </c>
      <c r="M172" s="4" t="str">
        <f>IF(AND($H172="Expense Total",NOT(ISBLANK($L172))), VLOOKUP($L172,'Cash Flow Report'!$A$7:$T$107,4,FALSE),"")</f>
        <v/>
      </c>
      <c r="O172" s="4" t="str">
        <f t="shared" si="11"/>
        <v/>
      </c>
      <c r="P172" s="4" t="str">
        <f t="shared" si="12"/>
        <v/>
      </c>
      <c r="Q172" s="4" t="str">
        <f>IF(AND($H172="Income Total",NOT(ISBLANK($P172))), VLOOKUP($P172,'Cash Flow Report'!$A$7:$T$107,7,FALSE),"")</f>
        <v/>
      </c>
    </row>
    <row r="173" spans="1:17" ht="15.75" x14ac:dyDescent="0.25">
      <c r="A173" t="s">
        <v>246</v>
      </c>
      <c r="B173" t="s">
        <v>18</v>
      </c>
      <c r="C173" t="s">
        <v>18</v>
      </c>
      <c r="D173" t="s">
        <v>18</v>
      </c>
      <c r="E173" t="s">
        <v>18</v>
      </c>
      <c r="F173" t="s">
        <v>18</v>
      </c>
      <c r="G173" t="s">
        <v>18</v>
      </c>
      <c r="H173" s="3" t="s">
        <v>35</v>
      </c>
      <c r="I173">
        <v>51955.88</v>
      </c>
      <c r="K173" s="4">
        <f t="shared" si="9"/>
        <v>51955.88</v>
      </c>
      <c r="L173" s="4" t="str">
        <f t="shared" si="10"/>
        <v>23 Clinton</v>
      </c>
      <c r="M173" s="4">
        <f>IF(AND($H173="Expense Total",NOT(ISBLANK($L173))), VLOOKUP($L173,'Cash Flow Report'!$A$7:$T$107,4,FALSE),"")</f>
        <v>51955.88</v>
      </c>
      <c r="O173" s="4" t="str">
        <f t="shared" si="11"/>
        <v/>
      </c>
      <c r="P173" s="4" t="str">
        <f t="shared" si="12"/>
        <v/>
      </c>
      <c r="Q173" s="4" t="str">
        <f>IF(AND($H173="Income Total",NOT(ISBLANK($P173))), VLOOKUP($P173,'Cash Flow Report'!$A$7:$T$107,7,FALSE),"")</f>
        <v/>
      </c>
    </row>
    <row r="174" spans="1:17" x14ac:dyDescent="0.25">
      <c r="A174" t="s">
        <v>246</v>
      </c>
      <c r="B174" t="s">
        <v>264</v>
      </c>
      <c r="C174" t="s">
        <v>169</v>
      </c>
      <c r="D174" t="s">
        <v>170</v>
      </c>
      <c r="E174" t="s">
        <v>171</v>
      </c>
      <c r="F174" t="s">
        <v>18</v>
      </c>
      <c r="G174" t="s">
        <v>248</v>
      </c>
      <c r="H174" t="s">
        <v>18</v>
      </c>
      <c r="I174">
        <v>411716.51</v>
      </c>
      <c r="K174" s="4" t="str">
        <f t="shared" si="9"/>
        <v/>
      </c>
      <c r="L174" s="4" t="str">
        <f t="shared" si="10"/>
        <v/>
      </c>
      <c r="M174" s="4" t="str">
        <f>IF(AND($H174="Expense Total",NOT(ISBLANK($L174))), VLOOKUP($L174,'Cash Flow Report'!$A$7:$T$107,4,FALSE),"")</f>
        <v/>
      </c>
      <c r="O174" s="4" t="str">
        <f t="shared" si="11"/>
        <v/>
      </c>
      <c r="P174" s="4" t="str">
        <f t="shared" si="12"/>
        <v/>
      </c>
      <c r="Q174" s="4" t="str">
        <f>IF(AND($H174="Income Total",NOT(ISBLANK($P174))), VLOOKUP($P174,'Cash Flow Report'!$A$7:$T$107,7,FALSE),"")</f>
        <v/>
      </c>
    </row>
    <row r="175" spans="1:17" x14ac:dyDescent="0.25">
      <c r="A175" t="s">
        <v>246</v>
      </c>
      <c r="B175" t="s">
        <v>18</v>
      </c>
      <c r="C175" t="s">
        <v>36</v>
      </c>
      <c r="D175" t="s">
        <v>265</v>
      </c>
      <c r="E175" t="s">
        <v>18</v>
      </c>
      <c r="F175" t="s">
        <v>18</v>
      </c>
      <c r="G175" t="s">
        <v>266</v>
      </c>
      <c r="H175" t="s">
        <v>18</v>
      </c>
      <c r="I175">
        <v>246221.7</v>
      </c>
      <c r="K175" s="4" t="str">
        <f t="shared" si="9"/>
        <v/>
      </c>
      <c r="L175" s="4" t="str">
        <f t="shared" si="10"/>
        <v/>
      </c>
      <c r="M175" s="4" t="str">
        <f>IF(AND($H175="Expense Total",NOT(ISBLANK($L175))), VLOOKUP($L175,'Cash Flow Report'!$A$7:$T$107,4,FALSE),"")</f>
        <v/>
      </c>
      <c r="O175" s="4" t="str">
        <f t="shared" si="11"/>
        <v/>
      </c>
      <c r="P175" s="4" t="str">
        <f t="shared" si="12"/>
        <v/>
      </c>
      <c r="Q175" s="4" t="str">
        <f>IF(AND($H175="Income Total",NOT(ISBLANK($P175))), VLOOKUP($P175,'Cash Flow Report'!$A$7:$T$107,7,FALSE),"")</f>
        <v/>
      </c>
    </row>
    <row r="176" spans="1:17" x14ac:dyDescent="0.25">
      <c r="A176" t="s">
        <v>246</v>
      </c>
      <c r="B176" t="s">
        <v>18</v>
      </c>
      <c r="C176" t="s">
        <v>36</v>
      </c>
      <c r="D176" t="s">
        <v>37</v>
      </c>
      <c r="E176" t="s">
        <v>18</v>
      </c>
      <c r="F176" t="s">
        <v>18</v>
      </c>
      <c r="G176" t="s">
        <v>266</v>
      </c>
      <c r="H176" t="s">
        <v>18</v>
      </c>
      <c r="I176">
        <v>342431.31</v>
      </c>
      <c r="K176" s="4" t="str">
        <f t="shared" si="9"/>
        <v/>
      </c>
      <c r="L176" s="4" t="str">
        <f t="shared" si="10"/>
        <v/>
      </c>
      <c r="M176" s="4" t="str">
        <f>IF(AND($H176="Expense Total",NOT(ISBLANK($L176))), VLOOKUP($L176,'Cash Flow Report'!$A$7:$T$107,4,FALSE),"")</f>
        <v/>
      </c>
      <c r="O176" s="4" t="str">
        <f t="shared" si="11"/>
        <v/>
      </c>
      <c r="P176" s="4" t="str">
        <f t="shared" si="12"/>
        <v/>
      </c>
      <c r="Q176" s="4" t="str">
        <f>IF(AND($H176="Income Total",NOT(ISBLANK($P176))), VLOOKUP($P176,'Cash Flow Report'!$A$7:$T$107,7,FALSE),"")</f>
        <v/>
      </c>
    </row>
    <row r="177" spans="1:17" x14ac:dyDescent="0.25">
      <c r="A177" t="s">
        <v>246</v>
      </c>
      <c r="B177" t="s">
        <v>267</v>
      </c>
      <c r="C177" t="s">
        <v>169</v>
      </c>
      <c r="D177" t="s">
        <v>182</v>
      </c>
      <c r="E177" t="s">
        <v>171</v>
      </c>
      <c r="F177" t="s">
        <v>18</v>
      </c>
      <c r="G177" t="s">
        <v>248</v>
      </c>
      <c r="H177" t="s">
        <v>18</v>
      </c>
      <c r="I177">
        <v>28283.49</v>
      </c>
      <c r="K177" s="4" t="str">
        <f t="shared" si="9"/>
        <v/>
      </c>
      <c r="L177" s="4" t="str">
        <f t="shared" si="10"/>
        <v/>
      </c>
      <c r="M177" s="4" t="str">
        <f>IF(AND($H177="Expense Total",NOT(ISBLANK($L177))), VLOOKUP($L177,'Cash Flow Report'!$A$7:$T$107,4,FALSE),"")</f>
        <v/>
      </c>
      <c r="O177" s="4" t="str">
        <f t="shared" si="11"/>
        <v/>
      </c>
      <c r="P177" s="4" t="str">
        <f t="shared" si="12"/>
        <v/>
      </c>
      <c r="Q177" s="4" t="str">
        <f>IF(AND($H177="Income Total",NOT(ISBLANK($P177))), VLOOKUP($P177,'Cash Flow Report'!$A$7:$T$107,7,FALSE),"")</f>
        <v/>
      </c>
    </row>
    <row r="178" spans="1:17" ht="15.75" x14ac:dyDescent="0.25">
      <c r="A178" t="s">
        <v>246</v>
      </c>
      <c r="B178" t="s">
        <v>18</v>
      </c>
      <c r="C178" t="s">
        <v>18</v>
      </c>
      <c r="D178" t="s">
        <v>18</v>
      </c>
      <c r="E178" t="s">
        <v>18</v>
      </c>
      <c r="F178" t="s">
        <v>18</v>
      </c>
      <c r="G178" t="s">
        <v>18</v>
      </c>
      <c r="H178" s="3" t="s">
        <v>39</v>
      </c>
      <c r="I178">
        <v>1028653.01</v>
      </c>
      <c r="K178" s="4" t="str">
        <f t="shared" si="9"/>
        <v/>
      </c>
      <c r="L178" s="4" t="str">
        <f t="shared" si="10"/>
        <v/>
      </c>
      <c r="M178" s="4" t="str">
        <f>IF(AND($H178="Expense Total",NOT(ISBLANK($L178))), VLOOKUP($L178,'Cash Flow Report'!$A$7:$T$107,4,FALSE),"")</f>
        <v/>
      </c>
      <c r="O178" s="4">
        <f t="shared" si="11"/>
        <v>1028653.01</v>
      </c>
      <c r="P178" s="4" t="str">
        <f t="shared" si="12"/>
        <v>23 Clinton</v>
      </c>
      <c r="Q178" s="4">
        <f>IF(AND($H178="Income Total",NOT(ISBLANK($P178))), VLOOKUP($P178,'Cash Flow Report'!$A$7:$T$107,7,FALSE),"")</f>
        <v>1028653.01</v>
      </c>
    </row>
    <row r="179" spans="1:17" x14ac:dyDescent="0.25">
      <c r="K179" s="4" t="str">
        <f t="shared" si="9"/>
        <v/>
      </c>
      <c r="L179" s="4" t="str">
        <f t="shared" si="10"/>
        <v/>
      </c>
      <c r="M179" s="4" t="str">
        <f>IF(AND($H179="Expense Total",NOT(ISBLANK($L179))), VLOOKUP($L179,'Cash Flow Report'!$A$7:$T$107,4,FALSE),"")</f>
        <v/>
      </c>
      <c r="O179" s="4" t="str">
        <f t="shared" si="11"/>
        <v/>
      </c>
      <c r="P179" s="4" t="str">
        <f t="shared" si="12"/>
        <v/>
      </c>
      <c r="Q179" s="4" t="str">
        <f>IF(AND($H179="Income Total",NOT(ISBLANK($P179))), VLOOKUP($P179,'Cash Flow Report'!$A$7:$T$107,7,FALSE),"")</f>
        <v/>
      </c>
    </row>
    <row r="180" spans="1:17" x14ac:dyDescent="0.25">
      <c r="A180" t="s">
        <v>268</v>
      </c>
      <c r="B180" t="s">
        <v>269</v>
      </c>
      <c r="C180" t="s">
        <v>15</v>
      </c>
      <c r="D180" t="s">
        <v>22</v>
      </c>
      <c r="E180" t="s">
        <v>101</v>
      </c>
      <c r="F180" t="s">
        <v>18</v>
      </c>
      <c r="G180" t="s">
        <v>270</v>
      </c>
      <c r="H180" t="s">
        <v>271</v>
      </c>
      <c r="I180">
        <v>2260.36</v>
      </c>
      <c r="K180" s="4" t="str">
        <f t="shared" si="9"/>
        <v/>
      </c>
      <c r="L180" s="4" t="str">
        <f t="shared" si="10"/>
        <v/>
      </c>
      <c r="M180" s="4" t="str">
        <f>IF(AND($H180="Expense Total",NOT(ISBLANK($L180))), VLOOKUP($L180,'Cash Flow Report'!$A$7:$T$107,4,FALSE),"")</f>
        <v/>
      </c>
      <c r="O180" s="4" t="str">
        <f t="shared" si="11"/>
        <v/>
      </c>
      <c r="P180" s="4" t="str">
        <f t="shared" si="12"/>
        <v/>
      </c>
      <c r="Q180" s="4" t="str">
        <f>IF(AND($H180="Income Total",NOT(ISBLANK($P180))), VLOOKUP($P180,'Cash Flow Report'!$A$7:$T$107,7,FALSE),"")</f>
        <v/>
      </c>
    </row>
    <row r="181" spans="1:17" x14ac:dyDescent="0.25">
      <c r="A181" t="s">
        <v>268</v>
      </c>
      <c r="B181" t="s">
        <v>272</v>
      </c>
      <c r="C181" t="s">
        <v>15</v>
      </c>
      <c r="D181" t="s">
        <v>22</v>
      </c>
      <c r="E181" t="s">
        <v>101</v>
      </c>
      <c r="F181" t="s">
        <v>18</v>
      </c>
      <c r="G181" t="s">
        <v>273</v>
      </c>
      <c r="H181" t="s">
        <v>274</v>
      </c>
      <c r="I181">
        <v>4636.04</v>
      </c>
      <c r="K181" s="4" t="str">
        <f t="shared" si="9"/>
        <v/>
      </c>
      <c r="L181" s="4" t="str">
        <f t="shared" si="10"/>
        <v/>
      </c>
      <c r="M181" s="4" t="str">
        <f>IF(AND($H181="Expense Total",NOT(ISBLANK($L181))), VLOOKUP($L181,'Cash Flow Report'!$A$7:$T$107,4,FALSE),"")</f>
        <v/>
      </c>
      <c r="O181" s="4" t="str">
        <f t="shared" si="11"/>
        <v/>
      </c>
      <c r="P181" s="4" t="str">
        <f t="shared" si="12"/>
        <v/>
      </c>
      <c r="Q181" s="4" t="str">
        <f>IF(AND($H181="Income Total",NOT(ISBLANK($P181))), VLOOKUP($P181,'Cash Flow Report'!$A$7:$T$107,7,FALSE),"")</f>
        <v/>
      </c>
    </row>
    <row r="182" spans="1:17" x14ac:dyDescent="0.25">
      <c r="A182" t="s">
        <v>268</v>
      </c>
      <c r="B182" t="s">
        <v>275</v>
      </c>
      <c r="C182" t="s">
        <v>15</v>
      </c>
      <c r="D182" t="s">
        <v>22</v>
      </c>
      <c r="E182" t="s">
        <v>101</v>
      </c>
      <c r="F182" t="s">
        <v>18</v>
      </c>
      <c r="G182" t="s">
        <v>276</v>
      </c>
      <c r="H182" t="s">
        <v>277</v>
      </c>
      <c r="I182">
        <v>18198.21</v>
      </c>
      <c r="K182" s="4" t="str">
        <f t="shared" si="9"/>
        <v/>
      </c>
      <c r="L182" s="4" t="str">
        <f t="shared" si="10"/>
        <v/>
      </c>
      <c r="M182" s="4" t="str">
        <f>IF(AND($H182="Expense Total",NOT(ISBLANK($L182))), VLOOKUP($L182,'Cash Flow Report'!$A$7:$T$107,4,FALSE),"")</f>
        <v/>
      </c>
      <c r="O182" s="4" t="str">
        <f t="shared" si="11"/>
        <v/>
      </c>
      <c r="P182" s="4" t="str">
        <f t="shared" si="12"/>
        <v/>
      </c>
      <c r="Q182" s="4" t="str">
        <f>IF(AND($H182="Income Total",NOT(ISBLANK($P182))), VLOOKUP($P182,'Cash Flow Report'!$A$7:$T$107,7,FALSE),"")</f>
        <v/>
      </c>
    </row>
    <row r="183" spans="1:17" x14ac:dyDescent="0.25">
      <c r="A183" t="s">
        <v>268</v>
      </c>
      <c r="B183" t="s">
        <v>278</v>
      </c>
      <c r="C183" t="s">
        <v>15</v>
      </c>
      <c r="D183" t="s">
        <v>71</v>
      </c>
      <c r="E183" t="s">
        <v>199</v>
      </c>
      <c r="F183" t="s">
        <v>18</v>
      </c>
      <c r="G183" t="s">
        <v>279</v>
      </c>
      <c r="H183" t="s">
        <v>280</v>
      </c>
      <c r="I183">
        <v>63501.05</v>
      </c>
      <c r="K183" s="4" t="str">
        <f t="shared" si="9"/>
        <v/>
      </c>
      <c r="L183" s="4" t="str">
        <f t="shared" si="10"/>
        <v/>
      </c>
      <c r="M183" s="4" t="str">
        <f>IF(AND($H183="Expense Total",NOT(ISBLANK($L183))), VLOOKUP($L183,'Cash Flow Report'!$A$7:$T$107,4,FALSE),"")</f>
        <v/>
      </c>
      <c r="O183" s="4" t="str">
        <f t="shared" si="11"/>
        <v/>
      </c>
      <c r="P183" s="4" t="str">
        <f t="shared" si="12"/>
        <v/>
      </c>
      <c r="Q183" s="4" t="str">
        <f>IF(AND($H183="Income Total",NOT(ISBLANK($P183))), VLOOKUP($P183,'Cash Flow Report'!$A$7:$T$107,7,FALSE),"")</f>
        <v/>
      </c>
    </row>
    <row r="184" spans="1:17" x14ac:dyDescent="0.25">
      <c r="A184" t="s">
        <v>268</v>
      </c>
      <c r="B184" t="s">
        <v>18</v>
      </c>
      <c r="C184" t="s">
        <v>59</v>
      </c>
      <c r="D184" t="s">
        <v>281</v>
      </c>
      <c r="E184" t="s">
        <v>199</v>
      </c>
      <c r="F184" t="s">
        <v>18</v>
      </c>
      <c r="G184" t="s">
        <v>279</v>
      </c>
      <c r="H184" t="s">
        <v>18</v>
      </c>
      <c r="I184">
        <v>-12700.21</v>
      </c>
      <c r="K184" s="4" t="str">
        <f t="shared" si="9"/>
        <v/>
      </c>
      <c r="L184" s="4" t="str">
        <f t="shared" si="10"/>
        <v/>
      </c>
      <c r="M184" s="4" t="str">
        <f>IF(AND($H184="Expense Total",NOT(ISBLANK($L184))), VLOOKUP($L184,'Cash Flow Report'!$A$7:$T$107,4,FALSE),"")</f>
        <v/>
      </c>
      <c r="O184" s="4" t="str">
        <f t="shared" si="11"/>
        <v/>
      </c>
      <c r="P184" s="4" t="str">
        <f t="shared" si="12"/>
        <v/>
      </c>
      <c r="Q184" s="4" t="str">
        <f>IF(AND($H184="Income Total",NOT(ISBLANK($P184))), VLOOKUP($P184,'Cash Flow Report'!$A$7:$T$107,7,FALSE),"")</f>
        <v/>
      </c>
    </row>
    <row r="185" spans="1:17" x14ac:dyDescent="0.25">
      <c r="A185" t="s">
        <v>268</v>
      </c>
      <c r="B185" t="s">
        <v>282</v>
      </c>
      <c r="C185" t="s">
        <v>15</v>
      </c>
      <c r="D185" t="s">
        <v>48</v>
      </c>
      <c r="E185" t="s">
        <v>199</v>
      </c>
      <c r="F185" t="s">
        <v>18</v>
      </c>
      <c r="G185" t="s">
        <v>279</v>
      </c>
      <c r="H185" t="s">
        <v>280</v>
      </c>
      <c r="I185">
        <v>113737.13</v>
      </c>
      <c r="K185" s="4" t="str">
        <f t="shared" si="9"/>
        <v/>
      </c>
      <c r="L185" s="4" t="str">
        <f t="shared" si="10"/>
        <v/>
      </c>
      <c r="M185" s="4" t="str">
        <f>IF(AND($H185="Expense Total",NOT(ISBLANK($L185))), VLOOKUP($L185,'Cash Flow Report'!$A$7:$T$107,4,FALSE),"")</f>
        <v/>
      </c>
      <c r="O185" s="4" t="str">
        <f t="shared" si="11"/>
        <v/>
      </c>
      <c r="P185" s="4" t="str">
        <f t="shared" si="12"/>
        <v/>
      </c>
      <c r="Q185" s="4" t="str">
        <f>IF(AND($H185="Income Total",NOT(ISBLANK($P185))), VLOOKUP($P185,'Cash Flow Report'!$A$7:$T$107,7,FALSE),"")</f>
        <v/>
      </c>
    </row>
    <row r="186" spans="1:17" x14ac:dyDescent="0.25">
      <c r="A186" t="s">
        <v>268</v>
      </c>
      <c r="B186" t="s">
        <v>18</v>
      </c>
      <c r="C186" t="s">
        <v>59</v>
      </c>
      <c r="D186" t="s">
        <v>179</v>
      </c>
      <c r="E186" t="s">
        <v>199</v>
      </c>
      <c r="F186" t="s">
        <v>18</v>
      </c>
      <c r="G186" t="s">
        <v>279</v>
      </c>
      <c r="H186" t="s">
        <v>18</v>
      </c>
      <c r="I186">
        <v>0</v>
      </c>
      <c r="K186" s="4" t="str">
        <f t="shared" si="9"/>
        <v/>
      </c>
      <c r="L186" s="4" t="str">
        <f t="shared" si="10"/>
        <v/>
      </c>
      <c r="M186" s="4" t="str">
        <f>IF(AND($H186="Expense Total",NOT(ISBLANK($L186))), VLOOKUP($L186,'Cash Flow Report'!$A$7:$T$107,4,FALSE),"")</f>
        <v/>
      </c>
      <c r="O186" s="4" t="str">
        <f t="shared" si="11"/>
        <v/>
      </c>
      <c r="P186" s="4" t="str">
        <f t="shared" si="12"/>
        <v/>
      </c>
      <c r="Q186" s="4" t="str">
        <f>IF(AND($H186="Income Total",NOT(ISBLANK($P186))), VLOOKUP($P186,'Cash Flow Report'!$A$7:$T$107,7,FALSE),"")</f>
        <v/>
      </c>
    </row>
    <row r="187" spans="1:17" ht="15.75" x14ac:dyDescent="0.25">
      <c r="A187" t="s">
        <v>268</v>
      </c>
      <c r="B187" t="s">
        <v>18</v>
      </c>
      <c r="C187" t="s">
        <v>18</v>
      </c>
      <c r="D187" t="s">
        <v>18</v>
      </c>
      <c r="E187" t="s">
        <v>18</v>
      </c>
      <c r="F187" t="s">
        <v>18</v>
      </c>
      <c r="G187" t="s">
        <v>18</v>
      </c>
      <c r="H187" s="3" t="s">
        <v>35</v>
      </c>
      <c r="I187">
        <v>189632.58</v>
      </c>
      <c r="K187" s="4">
        <f t="shared" si="9"/>
        <v>189632.58</v>
      </c>
      <c r="L187" s="4" t="str">
        <f t="shared" si="10"/>
        <v>24 Crawford</v>
      </c>
      <c r="M187" s="4">
        <f>IF(AND($H187="Expense Total",NOT(ISBLANK($L187))), VLOOKUP($L187,'Cash Flow Report'!$A$7:$T$107,4,FALSE),"")</f>
        <v>189632.58</v>
      </c>
      <c r="O187" s="4" t="str">
        <f t="shared" si="11"/>
        <v/>
      </c>
      <c r="P187" s="4" t="str">
        <f t="shared" si="12"/>
        <v/>
      </c>
      <c r="Q187" s="4" t="str">
        <f>IF(AND($H187="Income Total",NOT(ISBLANK($P187))), VLOOKUP($P187,'Cash Flow Report'!$A$7:$T$107,7,FALSE),"")</f>
        <v/>
      </c>
    </row>
    <row r="188" spans="1:17" x14ac:dyDescent="0.25">
      <c r="A188" t="s">
        <v>268</v>
      </c>
      <c r="B188" t="s">
        <v>283</v>
      </c>
      <c r="C188" t="s">
        <v>169</v>
      </c>
      <c r="D188" t="s">
        <v>281</v>
      </c>
      <c r="E188" t="s">
        <v>171</v>
      </c>
      <c r="F188" t="s">
        <v>18</v>
      </c>
      <c r="G188" t="s">
        <v>279</v>
      </c>
      <c r="H188" t="s">
        <v>18</v>
      </c>
      <c r="I188">
        <v>50800.84</v>
      </c>
      <c r="K188" s="4" t="str">
        <f t="shared" si="9"/>
        <v/>
      </c>
      <c r="L188" s="4" t="str">
        <f t="shared" si="10"/>
        <v/>
      </c>
      <c r="M188" s="4" t="str">
        <f>IF(AND($H188="Expense Total",NOT(ISBLANK($L188))), VLOOKUP($L188,'Cash Flow Report'!$A$7:$T$107,4,FALSE),"")</f>
        <v/>
      </c>
      <c r="O188" s="4" t="str">
        <f t="shared" si="11"/>
        <v/>
      </c>
      <c r="P188" s="4" t="str">
        <f t="shared" si="12"/>
        <v/>
      </c>
      <c r="Q188" s="4" t="str">
        <f>IF(AND($H188="Income Total",NOT(ISBLANK($P188))), VLOOKUP($P188,'Cash Flow Report'!$A$7:$T$107,7,FALSE),"")</f>
        <v/>
      </c>
    </row>
    <row r="189" spans="1:17" x14ac:dyDescent="0.25">
      <c r="A189" t="s">
        <v>268</v>
      </c>
      <c r="B189" t="s">
        <v>18</v>
      </c>
      <c r="C189" t="s">
        <v>36</v>
      </c>
      <c r="D189" t="s">
        <v>37</v>
      </c>
      <c r="E189" t="s">
        <v>18</v>
      </c>
      <c r="F189" t="s">
        <v>18</v>
      </c>
      <c r="G189" t="s">
        <v>284</v>
      </c>
      <c r="H189" t="s">
        <v>18</v>
      </c>
      <c r="I189">
        <v>289723.73</v>
      </c>
      <c r="K189" s="4" t="str">
        <f t="shared" si="9"/>
        <v/>
      </c>
      <c r="L189" s="4" t="str">
        <f t="shared" si="10"/>
        <v/>
      </c>
      <c r="M189" s="4" t="str">
        <f>IF(AND($H189="Expense Total",NOT(ISBLANK($L189))), VLOOKUP($L189,'Cash Flow Report'!$A$7:$T$107,4,FALSE),"")</f>
        <v/>
      </c>
      <c r="O189" s="4" t="str">
        <f t="shared" si="11"/>
        <v/>
      </c>
      <c r="P189" s="4" t="str">
        <f t="shared" si="12"/>
        <v/>
      </c>
      <c r="Q189" s="4" t="str">
        <f>IF(AND($H189="Income Total",NOT(ISBLANK($P189))), VLOOKUP($P189,'Cash Flow Report'!$A$7:$T$107,7,FALSE),"")</f>
        <v/>
      </c>
    </row>
    <row r="190" spans="1:17" ht="15.75" x14ac:dyDescent="0.25">
      <c r="A190" t="s">
        <v>268</v>
      </c>
      <c r="B190" t="s">
        <v>18</v>
      </c>
      <c r="C190" t="s">
        <v>18</v>
      </c>
      <c r="D190" t="s">
        <v>18</v>
      </c>
      <c r="E190" t="s">
        <v>18</v>
      </c>
      <c r="F190" t="s">
        <v>18</v>
      </c>
      <c r="G190" t="s">
        <v>18</v>
      </c>
      <c r="H190" s="3" t="s">
        <v>39</v>
      </c>
      <c r="I190">
        <v>340524.57</v>
      </c>
      <c r="K190" s="4" t="str">
        <f t="shared" si="9"/>
        <v/>
      </c>
      <c r="L190" s="4" t="str">
        <f t="shared" si="10"/>
        <v/>
      </c>
      <c r="M190" s="4" t="str">
        <f>IF(AND($H190="Expense Total",NOT(ISBLANK($L190))), VLOOKUP($L190,'Cash Flow Report'!$A$7:$T$107,4,FALSE),"")</f>
        <v/>
      </c>
      <c r="O190" s="4">
        <f t="shared" si="11"/>
        <v>340524.57</v>
      </c>
      <c r="P190" s="4" t="str">
        <f t="shared" si="12"/>
        <v>24 Crawford</v>
      </c>
      <c r="Q190" s="4">
        <f>IF(AND($H190="Income Total",NOT(ISBLANK($P190))), VLOOKUP($P190,'Cash Flow Report'!$A$7:$T$107,7,FALSE),"")</f>
        <v>340524.57</v>
      </c>
    </row>
    <row r="191" spans="1:17" x14ac:dyDescent="0.25">
      <c r="K191" s="4" t="str">
        <f t="shared" si="9"/>
        <v/>
      </c>
      <c r="L191" s="4" t="str">
        <f t="shared" si="10"/>
        <v/>
      </c>
      <c r="M191" s="4" t="str">
        <f>IF(AND($H191="Expense Total",NOT(ISBLANK($L191))), VLOOKUP($L191,'Cash Flow Report'!$A$7:$T$107,4,FALSE),"")</f>
        <v/>
      </c>
      <c r="O191" s="4" t="str">
        <f t="shared" si="11"/>
        <v/>
      </c>
      <c r="P191" s="4" t="str">
        <f t="shared" si="12"/>
        <v/>
      </c>
      <c r="Q191" s="4" t="str">
        <f>IF(AND($H191="Income Total",NOT(ISBLANK($P191))), VLOOKUP($P191,'Cash Flow Report'!$A$7:$T$107,7,FALSE),"")</f>
        <v/>
      </c>
    </row>
    <row r="192" spans="1:17" x14ac:dyDescent="0.25">
      <c r="A192" t="s">
        <v>285</v>
      </c>
      <c r="B192" t="s">
        <v>18</v>
      </c>
      <c r="C192" t="s">
        <v>36</v>
      </c>
      <c r="D192" t="s">
        <v>37</v>
      </c>
      <c r="E192" t="s">
        <v>18</v>
      </c>
      <c r="F192" t="s">
        <v>18</v>
      </c>
      <c r="G192" t="s">
        <v>286</v>
      </c>
      <c r="H192" t="s">
        <v>18</v>
      </c>
      <c r="I192">
        <v>343873.55</v>
      </c>
      <c r="K192" s="4" t="str">
        <f t="shared" si="9"/>
        <v/>
      </c>
      <c r="L192" s="4" t="str">
        <f t="shared" si="10"/>
        <v/>
      </c>
      <c r="M192" s="4" t="str">
        <f>IF(AND($H192="Expense Total",NOT(ISBLANK($L192))), VLOOKUP($L192,'Cash Flow Report'!$A$7:$T$107,4,FALSE),"")</f>
        <v/>
      </c>
      <c r="O192" s="4" t="str">
        <f t="shared" si="11"/>
        <v/>
      </c>
      <c r="P192" s="4" t="str">
        <f t="shared" si="12"/>
        <v/>
      </c>
      <c r="Q192" s="4" t="str">
        <f>IF(AND($H192="Income Total",NOT(ISBLANK($P192))), VLOOKUP($P192,'Cash Flow Report'!$A$7:$T$107,7,FALSE),"")</f>
        <v/>
      </c>
    </row>
    <row r="193" spans="1:17" ht="15.75" x14ac:dyDescent="0.25">
      <c r="A193" t="s">
        <v>285</v>
      </c>
      <c r="B193" t="s">
        <v>18</v>
      </c>
      <c r="C193" t="s">
        <v>18</v>
      </c>
      <c r="D193" t="s">
        <v>18</v>
      </c>
      <c r="E193" t="s">
        <v>18</v>
      </c>
      <c r="F193" t="s">
        <v>18</v>
      </c>
      <c r="G193" t="s">
        <v>18</v>
      </c>
      <c r="H193" s="3" t="s">
        <v>39</v>
      </c>
      <c r="I193">
        <v>343873.55</v>
      </c>
      <c r="K193" s="4" t="str">
        <f t="shared" si="9"/>
        <v/>
      </c>
      <c r="L193" s="4" t="str">
        <f t="shared" si="10"/>
        <v/>
      </c>
      <c r="M193" s="4" t="str">
        <f>IF(AND($H193="Expense Total",NOT(ISBLANK($L193))), VLOOKUP($L193,'Cash Flow Report'!$A$7:$T$107,4,FALSE),"")</f>
        <v/>
      </c>
      <c r="O193" s="4">
        <f t="shared" si="11"/>
        <v>343873.55</v>
      </c>
      <c r="P193" s="4" t="str">
        <f t="shared" si="12"/>
        <v>25 Dallas</v>
      </c>
      <c r="Q193" s="4">
        <f>IF(AND($H193="Income Total",NOT(ISBLANK($P193))), VLOOKUP($P193,'Cash Flow Report'!$A$7:$T$107,7,FALSE),"")</f>
        <v>343873.55</v>
      </c>
    </row>
    <row r="194" spans="1:17" x14ac:dyDescent="0.25">
      <c r="K194" s="4" t="str">
        <f t="shared" si="9"/>
        <v/>
      </c>
      <c r="L194" s="4" t="str">
        <f t="shared" si="10"/>
        <v/>
      </c>
      <c r="M194" s="4" t="str">
        <f>IF(AND($H194="Expense Total",NOT(ISBLANK($L194))), VLOOKUP($L194,'Cash Flow Report'!$A$7:$T$107,4,FALSE),"")</f>
        <v/>
      </c>
      <c r="O194" s="4" t="str">
        <f t="shared" si="11"/>
        <v/>
      </c>
      <c r="P194" s="4" t="str">
        <f t="shared" si="12"/>
        <v/>
      </c>
      <c r="Q194" s="4" t="str">
        <f>IF(AND($H194="Income Total",NOT(ISBLANK($P194))), VLOOKUP($P194,'Cash Flow Report'!$A$7:$T$107,7,FALSE),"")</f>
        <v/>
      </c>
    </row>
    <row r="195" spans="1:17" x14ac:dyDescent="0.25">
      <c r="A195" t="s">
        <v>287</v>
      </c>
      <c r="B195" t="s">
        <v>288</v>
      </c>
      <c r="C195" t="s">
        <v>15</v>
      </c>
      <c r="D195" t="s">
        <v>55</v>
      </c>
      <c r="E195" t="s">
        <v>289</v>
      </c>
      <c r="F195" t="s">
        <v>18</v>
      </c>
      <c r="G195" t="s">
        <v>290</v>
      </c>
      <c r="H195" t="s">
        <v>291</v>
      </c>
      <c r="I195">
        <v>6159.05</v>
      </c>
      <c r="K195" s="4" t="str">
        <f t="shared" si="9"/>
        <v/>
      </c>
      <c r="L195" s="4" t="str">
        <f t="shared" si="10"/>
        <v/>
      </c>
      <c r="M195" s="4" t="str">
        <f>IF(AND($H195="Expense Total",NOT(ISBLANK($L195))), VLOOKUP($L195,'Cash Flow Report'!$A$7:$T$107,4,FALSE),"")</f>
        <v/>
      </c>
      <c r="O195" s="4" t="str">
        <f t="shared" si="11"/>
        <v/>
      </c>
      <c r="P195" s="4" t="str">
        <f t="shared" si="12"/>
        <v/>
      </c>
      <c r="Q195" s="4" t="str">
        <f>IF(AND($H195="Income Total",NOT(ISBLANK($P195))), VLOOKUP($P195,'Cash Flow Report'!$A$7:$T$107,7,FALSE),"")</f>
        <v/>
      </c>
    </row>
    <row r="196" spans="1:17" x14ac:dyDescent="0.25">
      <c r="A196" t="s">
        <v>287</v>
      </c>
      <c r="B196" t="s">
        <v>292</v>
      </c>
      <c r="C196" t="s">
        <v>15</v>
      </c>
      <c r="D196" t="s">
        <v>31</v>
      </c>
      <c r="E196" t="s">
        <v>212</v>
      </c>
      <c r="F196" t="s">
        <v>293</v>
      </c>
      <c r="G196" t="s">
        <v>294</v>
      </c>
      <c r="H196" t="s">
        <v>295</v>
      </c>
      <c r="I196">
        <v>3989.55</v>
      </c>
      <c r="K196" s="4" t="str">
        <f t="shared" si="9"/>
        <v/>
      </c>
      <c r="L196" s="4" t="str">
        <f t="shared" si="10"/>
        <v/>
      </c>
      <c r="M196" s="4" t="str">
        <f>IF(AND($H196="Expense Total",NOT(ISBLANK($L196))), VLOOKUP($L196,'Cash Flow Report'!$A$7:$T$107,4,FALSE),"")</f>
        <v/>
      </c>
      <c r="O196" s="4" t="str">
        <f t="shared" si="11"/>
        <v/>
      </c>
      <c r="P196" s="4" t="str">
        <f t="shared" si="12"/>
        <v/>
      </c>
      <c r="Q196" s="4" t="str">
        <f>IF(AND($H196="Income Total",NOT(ISBLANK($P196))), VLOOKUP($P196,'Cash Flow Report'!$A$7:$T$107,7,FALSE),"")</f>
        <v/>
      </c>
    </row>
    <row r="197" spans="1:17" ht="15.75" x14ac:dyDescent="0.25">
      <c r="A197" t="s">
        <v>287</v>
      </c>
      <c r="B197" t="s">
        <v>18</v>
      </c>
      <c r="C197" t="s">
        <v>18</v>
      </c>
      <c r="D197" t="s">
        <v>18</v>
      </c>
      <c r="E197" t="s">
        <v>18</v>
      </c>
      <c r="F197" t="s">
        <v>18</v>
      </c>
      <c r="G197" t="s">
        <v>18</v>
      </c>
      <c r="H197" s="3" t="s">
        <v>35</v>
      </c>
      <c r="I197">
        <v>10148.6</v>
      </c>
      <c r="K197" s="4">
        <f t="shared" si="9"/>
        <v>10148.6</v>
      </c>
      <c r="L197" s="4" t="str">
        <f t="shared" si="10"/>
        <v>26 Davis</v>
      </c>
      <c r="M197" s="4">
        <f>IF(AND($H197="Expense Total",NOT(ISBLANK($L197))), VLOOKUP($L197,'Cash Flow Report'!$A$7:$T$107,4,FALSE),"")</f>
        <v>10148.6</v>
      </c>
      <c r="O197" s="4" t="str">
        <f t="shared" si="11"/>
        <v/>
      </c>
      <c r="P197" s="4" t="str">
        <f t="shared" si="12"/>
        <v/>
      </c>
      <c r="Q197" s="4" t="str">
        <f>IF(AND($H197="Income Total",NOT(ISBLANK($P197))), VLOOKUP($P197,'Cash Flow Report'!$A$7:$T$107,7,FALSE),"")</f>
        <v/>
      </c>
    </row>
    <row r="198" spans="1:17" x14ac:dyDescent="0.25">
      <c r="A198" t="s">
        <v>287</v>
      </c>
      <c r="B198" t="s">
        <v>18</v>
      </c>
      <c r="C198" t="s">
        <v>36</v>
      </c>
      <c r="D198" t="s">
        <v>37</v>
      </c>
      <c r="E198" t="s">
        <v>18</v>
      </c>
      <c r="F198" t="s">
        <v>18</v>
      </c>
      <c r="G198" t="s">
        <v>296</v>
      </c>
      <c r="H198" t="s">
        <v>18</v>
      </c>
      <c r="I198">
        <v>234716.38</v>
      </c>
      <c r="K198" s="4" t="str">
        <f t="shared" ref="K198:K261" si="13">IF($H198="Expense Total", I198,"")</f>
        <v/>
      </c>
      <c r="L198" s="4" t="str">
        <f t="shared" ref="L198:L261" si="14">IF($H198="Expense Total", $A198,"")</f>
        <v/>
      </c>
      <c r="M198" s="4" t="str">
        <f>IF(AND($H198="Expense Total",NOT(ISBLANK($L198))), VLOOKUP($L198,'Cash Flow Report'!$A$7:$T$107,4,FALSE),"")</f>
        <v/>
      </c>
      <c r="O198" s="4" t="str">
        <f t="shared" ref="O198:O261" si="15">IF($H198="Income Total", $I198,"")</f>
        <v/>
      </c>
      <c r="P198" s="4" t="str">
        <f t="shared" ref="P198:P261" si="16">IF($H198="Income Total", $A198,"")</f>
        <v/>
      </c>
      <c r="Q198" s="4" t="str">
        <f>IF(AND($H198="Income Total",NOT(ISBLANK($P198))), VLOOKUP($P198,'Cash Flow Report'!$A$7:$T$107,7,FALSE),"")</f>
        <v/>
      </c>
    </row>
    <row r="199" spans="1:17" ht="15.75" x14ac:dyDescent="0.25">
      <c r="A199" t="s">
        <v>287</v>
      </c>
      <c r="B199" t="s">
        <v>18</v>
      </c>
      <c r="C199" t="s">
        <v>18</v>
      </c>
      <c r="D199" t="s">
        <v>18</v>
      </c>
      <c r="E199" t="s">
        <v>18</v>
      </c>
      <c r="F199" t="s">
        <v>18</v>
      </c>
      <c r="G199" t="s">
        <v>18</v>
      </c>
      <c r="H199" s="3" t="s">
        <v>39</v>
      </c>
      <c r="I199">
        <v>234716.38</v>
      </c>
      <c r="K199" s="4" t="str">
        <f t="shared" si="13"/>
        <v/>
      </c>
      <c r="L199" s="4" t="str">
        <f t="shared" si="14"/>
        <v/>
      </c>
      <c r="M199" s="4" t="str">
        <f>IF(AND($H199="Expense Total",NOT(ISBLANK($L199))), VLOOKUP($L199,'Cash Flow Report'!$A$7:$T$107,4,FALSE),"")</f>
        <v/>
      </c>
      <c r="O199" s="4">
        <f t="shared" si="15"/>
        <v>234716.38</v>
      </c>
      <c r="P199" s="4" t="str">
        <f t="shared" si="16"/>
        <v>26 Davis</v>
      </c>
      <c r="Q199" s="4">
        <f>IF(AND($H199="Income Total",NOT(ISBLANK($P199))), VLOOKUP($P199,'Cash Flow Report'!$A$7:$T$107,7,FALSE),"")</f>
        <v>234716.38</v>
      </c>
    </row>
    <row r="200" spans="1:17" x14ac:dyDescent="0.25">
      <c r="K200" s="4" t="str">
        <f t="shared" si="13"/>
        <v/>
      </c>
      <c r="L200" s="4" t="str">
        <f t="shared" si="14"/>
        <v/>
      </c>
      <c r="M200" s="4" t="str">
        <f>IF(AND($H200="Expense Total",NOT(ISBLANK($L200))), VLOOKUP($L200,'Cash Flow Report'!$A$7:$T$107,4,FALSE),"")</f>
        <v/>
      </c>
      <c r="O200" s="4" t="str">
        <f t="shared" si="15"/>
        <v/>
      </c>
      <c r="P200" s="4" t="str">
        <f t="shared" si="16"/>
        <v/>
      </c>
      <c r="Q200" s="4" t="str">
        <f>IF(AND($H200="Income Total",NOT(ISBLANK($P200))), VLOOKUP($P200,'Cash Flow Report'!$A$7:$T$107,7,FALSE),"")</f>
        <v/>
      </c>
    </row>
    <row r="201" spans="1:17" x14ac:dyDescent="0.25">
      <c r="A201" t="s">
        <v>297</v>
      </c>
      <c r="B201" t="s">
        <v>18</v>
      </c>
      <c r="C201" t="s">
        <v>36</v>
      </c>
      <c r="D201" t="s">
        <v>46</v>
      </c>
      <c r="E201" t="s">
        <v>18</v>
      </c>
      <c r="F201" t="s">
        <v>18</v>
      </c>
      <c r="G201" t="s">
        <v>298</v>
      </c>
      <c r="H201" t="s">
        <v>18</v>
      </c>
      <c r="I201">
        <v>-8126.35</v>
      </c>
      <c r="K201" s="4" t="str">
        <f t="shared" si="13"/>
        <v/>
      </c>
      <c r="L201" s="4" t="str">
        <f t="shared" si="14"/>
        <v/>
      </c>
      <c r="M201" s="4" t="str">
        <f>IF(AND($H201="Expense Total",NOT(ISBLANK($L201))), VLOOKUP($L201,'Cash Flow Report'!$A$7:$T$107,4,FALSE),"")</f>
        <v/>
      </c>
      <c r="O201" s="4" t="str">
        <f t="shared" si="15"/>
        <v/>
      </c>
      <c r="P201" s="4" t="str">
        <f t="shared" si="16"/>
        <v/>
      </c>
      <c r="Q201" s="4" t="str">
        <f>IF(AND($H201="Income Total",NOT(ISBLANK($P201))), VLOOKUP($P201,'Cash Flow Report'!$A$7:$T$107,7,FALSE),"")</f>
        <v/>
      </c>
    </row>
    <row r="202" spans="1:17" x14ac:dyDescent="0.25">
      <c r="A202" t="s">
        <v>297</v>
      </c>
      <c r="B202" t="s">
        <v>18</v>
      </c>
      <c r="C202" t="s">
        <v>36</v>
      </c>
      <c r="D202" t="s">
        <v>46</v>
      </c>
      <c r="E202" t="s">
        <v>18</v>
      </c>
      <c r="F202" t="s">
        <v>18</v>
      </c>
      <c r="G202" t="s">
        <v>299</v>
      </c>
      <c r="H202" t="s">
        <v>18</v>
      </c>
      <c r="I202">
        <v>-7919.15</v>
      </c>
      <c r="K202" s="4" t="str">
        <f t="shared" si="13"/>
        <v/>
      </c>
      <c r="L202" s="4" t="str">
        <f t="shared" si="14"/>
        <v/>
      </c>
      <c r="M202" s="4" t="str">
        <f>IF(AND($H202="Expense Total",NOT(ISBLANK($L202))), VLOOKUP($L202,'Cash Flow Report'!$A$7:$T$107,4,FALSE),"")</f>
        <v/>
      </c>
      <c r="O202" s="4" t="str">
        <f t="shared" si="15"/>
        <v/>
      </c>
      <c r="P202" s="4" t="str">
        <f t="shared" si="16"/>
        <v/>
      </c>
      <c r="Q202" s="4" t="str">
        <f>IF(AND($H202="Income Total",NOT(ISBLANK($P202))), VLOOKUP($P202,'Cash Flow Report'!$A$7:$T$107,7,FALSE),"")</f>
        <v/>
      </c>
    </row>
    <row r="203" spans="1:17" x14ac:dyDescent="0.25">
      <c r="A203" t="s">
        <v>297</v>
      </c>
      <c r="B203" t="s">
        <v>18</v>
      </c>
      <c r="C203" t="s">
        <v>59</v>
      </c>
      <c r="D203" t="s">
        <v>46</v>
      </c>
      <c r="E203" t="s">
        <v>18</v>
      </c>
      <c r="F203" t="s">
        <v>18</v>
      </c>
      <c r="G203" t="s">
        <v>300</v>
      </c>
      <c r="H203" t="s">
        <v>18</v>
      </c>
      <c r="I203">
        <v>0</v>
      </c>
      <c r="K203" s="4" t="str">
        <f t="shared" si="13"/>
        <v/>
      </c>
      <c r="L203" s="4" t="str">
        <f t="shared" si="14"/>
        <v/>
      </c>
      <c r="M203" s="4" t="str">
        <f>IF(AND($H203="Expense Total",NOT(ISBLANK($L203))), VLOOKUP($L203,'Cash Flow Report'!$A$7:$T$107,4,FALSE),"")</f>
        <v/>
      </c>
      <c r="O203" s="4" t="str">
        <f t="shared" si="15"/>
        <v/>
      </c>
      <c r="P203" s="4" t="str">
        <f t="shared" si="16"/>
        <v/>
      </c>
      <c r="Q203" s="4" t="str">
        <f>IF(AND($H203="Income Total",NOT(ISBLANK($P203))), VLOOKUP($P203,'Cash Flow Report'!$A$7:$T$107,7,FALSE),"")</f>
        <v/>
      </c>
    </row>
    <row r="204" spans="1:17" x14ac:dyDescent="0.25">
      <c r="A204" t="s">
        <v>297</v>
      </c>
      <c r="B204" t="s">
        <v>18</v>
      </c>
      <c r="C204" t="s">
        <v>59</v>
      </c>
      <c r="D204" t="s">
        <v>217</v>
      </c>
      <c r="E204" t="s">
        <v>301</v>
      </c>
      <c r="F204" t="s">
        <v>18</v>
      </c>
      <c r="G204" t="s">
        <v>300</v>
      </c>
      <c r="H204" t="s">
        <v>18</v>
      </c>
      <c r="I204">
        <v>0</v>
      </c>
      <c r="K204" s="4" t="str">
        <f t="shared" si="13"/>
        <v/>
      </c>
      <c r="L204" s="4" t="str">
        <f t="shared" si="14"/>
        <v/>
      </c>
      <c r="M204" s="4" t="str">
        <f>IF(AND($H204="Expense Total",NOT(ISBLANK($L204))), VLOOKUP($L204,'Cash Flow Report'!$A$7:$T$107,4,FALSE),"")</f>
        <v/>
      </c>
      <c r="O204" s="4" t="str">
        <f t="shared" si="15"/>
        <v/>
      </c>
      <c r="P204" s="4" t="str">
        <f t="shared" si="16"/>
        <v/>
      </c>
      <c r="Q204" s="4" t="str">
        <f>IF(AND($H204="Income Total",NOT(ISBLANK($P204))), VLOOKUP($P204,'Cash Flow Report'!$A$7:$T$107,7,FALSE),"")</f>
        <v/>
      </c>
    </row>
    <row r="205" spans="1:17" ht="15.75" x14ac:dyDescent="0.25">
      <c r="A205" t="s">
        <v>297</v>
      </c>
      <c r="B205" t="s">
        <v>18</v>
      </c>
      <c r="C205" t="s">
        <v>18</v>
      </c>
      <c r="D205" t="s">
        <v>18</v>
      </c>
      <c r="E205" t="s">
        <v>18</v>
      </c>
      <c r="F205" t="s">
        <v>18</v>
      </c>
      <c r="G205" t="s">
        <v>18</v>
      </c>
      <c r="H205" s="3" t="s">
        <v>35</v>
      </c>
      <c r="I205">
        <v>-16045.5</v>
      </c>
      <c r="K205" s="4">
        <f t="shared" si="13"/>
        <v>-16045.5</v>
      </c>
      <c r="L205" s="4" t="str">
        <f t="shared" si="14"/>
        <v>27 Decatur</v>
      </c>
      <c r="M205" s="4">
        <f>IF(AND($H205="Expense Total",NOT(ISBLANK($L205))), VLOOKUP($L205,'Cash Flow Report'!$A$7:$T$107,4,FALSE),"")</f>
        <v>-16045.5</v>
      </c>
      <c r="O205" s="4" t="str">
        <f t="shared" si="15"/>
        <v/>
      </c>
      <c r="P205" s="4" t="str">
        <f t="shared" si="16"/>
        <v/>
      </c>
      <c r="Q205" s="4" t="str">
        <f>IF(AND($H205="Income Total",NOT(ISBLANK($P205))), VLOOKUP($P205,'Cash Flow Report'!$A$7:$T$107,7,FALSE),"")</f>
        <v/>
      </c>
    </row>
    <row r="206" spans="1:17" x14ac:dyDescent="0.25">
      <c r="A206" t="s">
        <v>297</v>
      </c>
      <c r="B206" t="s">
        <v>302</v>
      </c>
      <c r="C206" t="s">
        <v>169</v>
      </c>
      <c r="D206" t="s">
        <v>217</v>
      </c>
      <c r="E206" t="s">
        <v>171</v>
      </c>
      <c r="F206" t="s">
        <v>18</v>
      </c>
      <c r="G206" t="s">
        <v>300</v>
      </c>
      <c r="H206" t="s">
        <v>18</v>
      </c>
      <c r="I206">
        <v>31171.759999999998</v>
      </c>
      <c r="K206" s="4" t="str">
        <f t="shared" si="13"/>
        <v/>
      </c>
      <c r="L206" s="4" t="str">
        <f t="shared" si="14"/>
        <v/>
      </c>
      <c r="M206" s="4" t="str">
        <f>IF(AND($H206="Expense Total",NOT(ISBLANK($L206))), VLOOKUP($L206,'Cash Flow Report'!$A$7:$T$107,4,FALSE),"")</f>
        <v/>
      </c>
      <c r="O206" s="4" t="str">
        <f t="shared" si="15"/>
        <v/>
      </c>
      <c r="P206" s="4" t="str">
        <f t="shared" si="16"/>
        <v/>
      </c>
      <c r="Q206" s="4" t="str">
        <f>IF(AND($H206="Income Total",NOT(ISBLANK($P206))), VLOOKUP($P206,'Cash Flow Report'!$A$7:$T$107,7,FALSE),"")</f>
        <v/>
      </c>
    </row>
    <row r="207" spans="1:17" x14ac:dyDescent="0.25">
      <c r="A207" t="s">
        <v>297</v>
      </c>
      <c r="B207" t="s">
        <v>18</v>
      </c>
      <c r="C207" t="s">
        <v>36</v>
      </c>
      <c r="D207" t="s">
        <v>37</v>
      </c>
      <c r="E207" t="s">
        <v>18</v>
      </c>
      <c r="F207" t="s">
        <v>18</v>
      </c>
      <c r="G207" t="s">
        <v>303</v>
      </c>
      <c r="H207" t="s">
        <v>18</v>
      </c>
      <c r="I207">
        <v>243782.31</v>
      </c>
      <c r="K207" s="4" t="str">
        <f t="shared" si="13"/>
        <v/>
      </c>
      <c r="L207" s="4" t="str">
        <f t="shared" si="14"/>
        <v/>
      </c>
      <c r="M207" s="4" t="str">
        <f>IF(AND($H207="Expense Total",NOT(ISBLANK($L207))), VLOOKUP($L207,'Cash Flow Report'!$A$7:$T$107,4,FALSE),"")</f>
        <v/>
      </c>
      <c r="O207" s="4" t="str">
        <f t="shared" si="15"/>
        <v/>
      </c>
      <c r="P207" s="4" t="str">
        <f t="shared" si="16"/>
        <v/>
      </c>
      <c r="Q207" s="4" t="str">
        <f>IF(AND($H207="Income Total",NOT(ISBLANK($P207))), VLOOKUP($P207,'Cash Flow Report'!$A$7:$T$107,7,FALSE),"")</f>
        <v/>
      </c>
    </row>
    <row r="208" spans="1:17" ht="15.75" x14ac:dyDescent="0.25">
      <c r="A208" t="s">
        <v>297</v>
      </c>
      <c r="B208" t="s">
        <v>18</v>
      </c>
      <c r="C208" t="s">
        <v>18</v>
      </c>
      <c r="D208" t="s">
        <v>18</v>
      </c>
      <c r="E208" t="s">
        <v>18</v>
      </c>
      <c r="F208" t="s">
        <v>18</v>
      </c>
      <c r="G208" t="s">
        <v>18</v>
      </c>
      <c r="H208" s="3" t="s">
        <v>39</v>
      </c>
      <c r="I208">
        <v>274954.07</v>
      </c>
      <c r="K208" s="4" t="str">
        <f t="shared" si="13"/>
        <v/>
      </c>
      <c r="L208" s="4" t="str">
        <f t="shared" si="14"/>
        <v/>
      </c>
      <c r="M208" s="4" t="str">
        <f>IF(AND($H208="Expense Total",NOT(ISBLANK($L208))), VLOOKUP($L208,'Cash Flow Report'!$A$7:$T$107,4,FALSE),"")</f>
        <v/>
      </c>
      <c r="O208" s="4">
        <f t="shared" si="15"/>
        <v>274954.07</v>
      </c>
      <c r="P208" s="4" t="str">
        <f t="shared" si="16"/>
        <v>27 Decatur</v>
      </c>
      <c r="Q208" s="4">
        <f>IF(AND($H208="Income Total",NOT(ISBLANK($P208))), VLOOKUP($P208,'Cash Flow Report'!$A$7:$T$107,7,FALSE),"")</f>
        <v>274954.07</v>
      </c>
    </row>
    <row r="209" spans="1:17" x14ac:dyDescent="0.25">
      <c r="K209" s="4" t="str">
        <f t="shared" si="13"/>
        <v/>
      </c>
      <c r="L209" s="4" t="str">
        <f t="shared" si="14"/>
        <v/>
      </c>
      <c r="M209" s="4" t="str">
        <f>IF(AND($H209="Expense Total",NOT(ISBLANK($L209))), VLOOKUP($L209,'Cash Flow Report'!$A$7:$T$107,4,FALSE),"")</f>
        <v/>
      </c>
      <c r="O209" s="4" t="str">
        <f t="shared" si="15"/>
        <v/>
      </c>
      <c r="P209" s="4" t="str">
        <f t="shared" si="16"/>
        <v/>
      </c>
      <c r="Q209" s="4" t="str">
        <f>IF(AND($H209="Income Total",NOT(ISBLANK($P209))), VLOOKUP($P209,'Cash Flow Report'!$A$7:$T$107,7,FALSE),"")</f>
        <v/>
      </c>
    </row>
    <row r="210" spans="1:17" x14ac:dyDescent="0.25">
      <c r="A210" t="s">
        <v>304</v>
      </c>
      <c r="B210" t="s">
        <v>305</v>
      </c>
      <c r="C210" t="s">
        <v>15</v>
      </c>
      <c r="D210" t="s">
        <v>124</v>
      </c>
      <c r="E210" t="s">
        <v>306</v>
      </c>
      <c r="F210" t="s">
        <v>18</v>
      </c>
      <c r="G210" t="s">
        <v>307</v>
      </c>
      <c r="H210" t="s">
        <v>308</v>
      </c>
      <c r="I210">
        <v>16963.18</v>
      </c>
      <c r="K210" s="4" t="str">
        <f t="shared" si="13"/>
        <v/>
      </c>
      <c r="L210" s="4" t="str">
        <f t="shared" si="14"/>
        <v/>
      </c>
      <c r="M210" s="4" t="str">
        <f>IF(AND($H210="Expense Total",NOT(ISBLANK($L210))), VLOOKUP($L210,'Cash Flow Report'!$A$7:$T$107,4,FALSE),"")</f>
        <v/>
      </c>
      <c r="O210" s="4" t="str">
        <f t="shared" si="15"/>
        <v/>
      </c>
      <c r="P210" s="4" t="str">
        <f t="shared" si="16"/>
        <v/>
      </c>
      <c r="Q210" s="4" t="str">
        <f>IF(AND($H210="Income Total",NOT(ISBLANK($P210))), VLOOKUP($P210,'Cash Flow Report'!$A$7:$T$107,7,FALSE),"")</f>
        <v/>
      </c>
    </row>
    <row r="211" spans="1:17" x14ac:dyDescent="0.25">
      <c r="A211" t="s">
        <v>304</v>
      </c>
      <c r="B211" t="s">
        <v>309</v>
      </c>
      <c r="C211" t="s">
        <v>15</v>
      </c>
      <c r="D211" t="s">
        <v>242</v>
      </c>
      <c r="E211" t="s">
        <v>118</v>
      </c>
      <c r="F211" t="s">
        <v>18</v>
      </c>
      <c r="G211" t="s">
        <v>310</v>
      </c>
      <c r="H211" t="s">
        <v>311</v>
      </c>
      <c r="I211">
        <v>39329.89</v>
      </c>
      <c r="K211" s="4" t="str">
        <f t="shared" si="13"/>
        <v/>
      </c>
      <c r="L211" s="4" t="str">
        <f t="shared" si="14"/>
        <v/>
      </c>
      <c r="M211" s="4" t="str">
        <f>IF(AND($H211="Expense Total",NOT(ISBLANK($L211))), VLOOKUP($L211,'Cash Flow Report'!$A$7:$T$107,4,FALSE),"")</f>
        <v/>
      </c>
      <c r="O211" s="4" t="str">
        <f t="shared" si="15"/>
        <v/>
      </c>
      <c r="P211" s="4" t="str">
        <f t="shared" si="16"/>
        <v/>
      </c>
      <c r="Q211" s="4" t="str">
        <f>IF(AND($H211="Income Total",NOT(ISBLANK($P211))), VLOOKUP($P211,'Cash Flow Report'!$A$7:$T$107,7,FALSE),"")</f>
        <v/>
      </c>
    </row>
    <row r="212" spans="1:17" x14ac:dyDescent="0.25">
      <c r="A212" t="s">
        <v>304</v>
      </c>
      <c r="B212" t="s">
        <v>312</v>
      </c>
      <c r="C212" t="s">
        <v>15</v>
      </c>
      <c r="D212" t="s">
        <v>137</v>
      </c>
      <c r="E212" t="s">
        <v>118</v>
      </c>
      <c r="F212" t="s">
        <v>18</v>
      </c>
      <c r="G212" t="s">
        <v>310</v>
      </c>
      <c r="H212" t="s">
        <v>311</v>
      </c>
      <c r="I212">
        <v>30000</v>
      </c>
      <c r="K212" s="4" t="str">
        <f t="shared" si="13"/>
        <v/>
      </c>
      <c r="L212" s="4" t="str">
        <f t="shared" si="14"/>
        <v/>
      </c>
      <c r="M212" s="4" t="str">
        <f>IF(AND($H212="Expense Total",NOT(ISBLANK($L212))), VLOOKUP($L212,'Cash Flow Report'!$A$7:$T$107,4,FALSE),"")</f>
        <v/>
      </c>
      <c r="O212" s="4" t="str">
        <f t="shared" si="15"/>
        <v/>
      </c>
      <c r="P212" s="4" t="str">
        <f t="shared" si="16"/>
        <v/>
      </c>
      <c r="Q212" s="4" t="str">
        <f>IF(AND($H212="Income Total",NOT(ISBLANK($P212))), VLOOKUP($P212,'Cash Flow Report'!$A$7:$T$107,7,FALSE),"")</f>
        <v/>
      </c>
    </row>
    <row r="213" spans="1:17" x14ac:dyDescent="0.25">
      <c r="A213" t="s">
        <v>304</v>
      </c>
      <c r="B213" t="s">
        <v>18</v>
      </c>
      <c r="C213" t="s">
        <v>36</v>
      </c>
      <c r="D213" t="s">
        <v>46</v>
      </c>
      <c r="E213" t="s">
        <v>18</v>
      </c>
      <c r="F213" t="s">
        <v>18</v>
      </c>
      <c r="G213" t="s">
        <v>307</v>
      </c>
      <c r="H213" t="s">
        <v>18</v>
      </c>
      <c r="I213">
        <v>-16963.18</v>
      </c>
      <c r="K213" s="4" t="str">
        <f t="shared" si="13"/>
        <v/>
      </c>
      <c r="L213" s="4" t="str">
        <f t="shared" si="14"/>
        <v/>
      </c>
      <c r="M213" s="4" t="str">
        <f>IF(AND($H213="Expense Total",NOT(ISBLANK($L213))), VLOOKUP($L213,'Cash Flow Report'!$A$7:$T$107,4,FALSE),"")</f>
        <v/>
      </c>
      <c r="O213" s="4" t="str">
        <f t="shared" si="15"/>
        <v/>
      </c>
      <c r="P213" s="4" t="str">
        <f t="shared" si="16"/>
        <v/>
      </c>
      <c r="Q213" s="4" t="str">
        <f>IF(AND($H213="Income Total",NOT(ISBLANK($P213))), VLOOKUP($P213,'Cash Flow Report'!$A$7:$T$107,7,FALSE),"")</f>
        <v/>
      </c>
    </row>
    <row r="214" spans="1:17" ht="15.75" x14ac:dyDescent="0.25">
      <c r="A214" t="s">
        <v>304</v>
      </c>
      <c r="B214" t="s">
        <v>18</v>
      </c>
      <c r="C214" t="s">
        <v>18</v>
      </c>
      <c r="D214" t="s">
        <v>18</v>
      </c>
      <c r="E214" t="s">
        <v>18</v>
      </c>
      <c r="F214" t="s">
        <v>18</v>
      </c>
      <c r="G214" t="s">
        <v>18</v>
      </c>
      <c r="H214" s="3" t="s">
        <v>35</v>
      </c>
      <c r="I214">
        <v>69329.89</v>
      </c>
      <c r="K214" s="4">
        <f t="shared" si="13"/>
        <v>69329.89</v>
      </c>
      <c r="L214" s="4" t="str">
        <f t="shared" si="14"/>
        <v>28 Delaware</v>
      </c>
      <c r="M214" s="4">
        <f>IF(AND($H214="Expense Total",NOT(ISBLANK($L214))), VLOOKUP($L214,'Cash Flow Report'!$A$7:$T$107,4,FALSE),"")</f>
        <v>69329.89</v>
      </c>
      <c r="O214" s="4" t="str">
        <f t="shared" si="15"/>
        <v/>
      </c>
      <c r="P214" s="4" t="str">
        <f t="shared" si="16"/>
        <v/>
      </c>
      <c r="Q214" s="4" t="str">
        <f>IF(AND($H214="Income Total",NOT(ISBLANK($P214))), VLOOKUP($P214,'Cash Flow Report'!$A$7:$T$107,7,FALSE),"")</f>
        <v/>
      </c>
    </row>
    <row r="215" spans="1:17" x14ac:dyDescent="0.25">
      <c r="A215" t="s">
        <v>304</v>
      </c>
      <c r="B215" t="s">
        <v>18</v>
      </c>
      <c r="C215" t="s">
        <v>36</v>
      </c>
      <c r="D215" t="s">
        <v>37</v>
      </c>
      <c r="E215" t="s">
        <v>18</v>
      </c>
      <c r="F215" t="s">
        <v>18</v>
      </c>
      <c r="G215" t="s">
        <v>313</v>
      </c>
      <c r="H215" t="s">
        <v>18</v>
      </c>
      <c r="I215">
        <v>311872.71000000002</v>
      </c>
      <c r="K215" s="4" t="str">
        <f t="shared" si="13"/>
        <v/>
      </c>
      <c r="L215" s="4" t="str">
        <f t="shared" si="14"/>
        <v/>
      </c>
      <c r="M215" s="4" t="str">
        <f>IF(AND($H215="Expense Total",NOT(ISBLANK($L215))), VLOOKUP($L215,'Cash Flow Report'!$A$7:$T$107,4,FALSE),"")</f>
        <v/>
      </c>
      <c r="O215" s="4" t="str">
        <f t="shared" si="15"/>
        <v/>
      </c>
      <c r="P215" s="4" t="str">
        <f t="shared" si="16"/>
        <v/>
      </c>
      <c r="Q215" s="4" t="str">
        <f>IF(AND($H215="Income Total",NOT(ISBLANK($P215))), VLOOKUP($P215,'Cash Flow Report'!$A$7:$T$107,7,FALSE),"")</f>
        <v/>
      </c>
    </row>
    <row r="216" spans="1:17" ht="15.75" x14ac:dyDescent="0.25">
      <c r="A216" t="s">
        <v>304</v>
      </c>
      <c r="B216" t="s">
        <v>18</v>
      </c>
      <c r="C216" t="s">
        <v>18</v>
      </c>
      <c r="D216" t="s">
        <v>18</v>
      </c>
      <c r="E216" t="s">
        <v>18</v>
      </c>
      <c r="F216" t="s">
        <v>18</v>
      </c>
      <c r="G216" t="s">
        <v>18</v>
      </c>
      <c r="H216" s="3" t="s">
        <v>39</v>
      </c>
      <c r="I216">
        <v>311872.71000000002</v>
      </c>
      <c r="K216" s="4" t="str">
        <f t="shared" si="13"/>
        <v/>
      </c>
      <c r="L216" s="4" t="str">
        <f t="shared" si="14"/>
        <v/>
      </c>
      <c r="M216" s="4" t="str">
        <f>IF(AND($H216="Expense Total",NOT(ISBLANK($L216))), VLOOKUP($L216,'Cash Flow Report'!$A$7:$T$107,4,FALSE),"")</f>
        <v/>
      </c>
      <c r="O216" s="4">
        <f t="shared" si="15"/>
        <v>311872.71000000002</v>
      </c>
      <c r="P216" s="4" t="str">
        <f t="shared" si="16"/>
        <v>28 Delaware</v>
      </c>
      <c r="Q216" s="4">
        <f>IF(AND($H216="Income Total",NOT(ISBLANK($P216))), VLOOKUP($P216,'Cash Flow Report'!$A$7:$T$107,7,FALSE),"")</f>
        <v>311872.71000000002</v>
      </c>
    </row>
    <row r="217" spans="1:17" x14ac:dyDescent="0.25">
      <c r="K217" s="4" t="str">
        <f t="shared" si="13"/>
        <v/>
      </c>
      <c r="L217" s="4" t="str">
        <f t="shared" si="14"/>
        <v/>
      </c>
      <c r="M217" s="4" t="str">
        <f>IF(AND($H217="Expense Total",NOT(ISBLANK($L217))), VLOOKUP($L217,'Cash Flow Report'!$A$7:$T$107,4,FALSE),"")</f>
        <v/>
      </c>
      <c r="O217" s="4" t="str">
        <f t="shared" si="15"/>
        <v/>
      </c>
      <c r="P217" s="4" t="str">
        <f t="shared" si="16"/>
        <v/>
      </c>
      <c r="Q217" s="4" t="str">
        <f>IF(AND($H217="Income Total",NOT(ISBLANK($P217))), VLOOKUP($P217,'Cash Flow Report'!$A$7:$T$107,7,FALSE),"")</f>
        <v/>
      </c>
    </row>
    <row r="218" spans="1:17" x14ac:dyDescent="0.25">
      <c r="A218" t="s">
        <v>314</v>
      </c>
      <c r="B218" t="s">
        <v>315</v>
      </c>
      <c r="C218" t="s">
        <v>15</v>
      </c>
      <c r="D218" t="s">
        <v>62</v>
      </c>
      <c r="E218" t="s">
        <v>93</v>
      </c>
      <c r="F218" t="s">
        <v>18</v>
      </c>
      <c r="G218" t="s">
        <v>316</v>
      </c>
      <c r="H218" t="s">
        <v>317</v>
      </c>
      <c r="I218">
        <v>82701.100000000006</v>
      </c>
      <c r="K218" s="4" t="str">
        <f t="shared" si="13"/>
        <v/>
      </c>
      <c r="L218" s="4" t="str">
        <f t="shared" si="14"/>
        <v/>
      </c>
      <c r="M218" s="4" t="str">
        <f>IF(AND($H218="Expense Total",NOT(ISBLANK($L218))), VLOOKUP($L218,'Cash Flow Report'!$A$7:$T$107,4,FALSE),"")</f>
        <v/>
      </c>
      <c r="O218" s="4" t="str">
        <f t="shared" si="15"/>
        <v/>
      </c>
      <c r="P218" s="4" t="str">
        <f t="shared" si="16"/>
        <v/>
      </c>
      <c r="Q218" s="4" t="str">
        <f>IF(AND($H218="Income Total",NOT(ISBLANK($P218))), VLOOKUP($P218,'Cash Flow Report'!$A$7:$T$107,7,FALSE),"")</f>
        <v/>
      </c>
    </row>
    <row r="219" spans="1:17" x14ac:dyDescent="0.25">
      <c r="A219" t="s">
        <v>314</v>
      </c>
      <c r="B219" t="s">
        <v>318</v>
      </c>
      <c r="C219" t="s">
        <v>15</v>
      </c>
      <c r="D219" t="s">
        <v>62</v>
      </c>
      <c r="E219" t="s">
        <v>93</v>
      </c>
      <c r="F219" t="s">
        <v>18</v>
      </c>
      <c r="G219" t="s">
        <v>319</v>
      </c>
      <c r="H219" t="s">
        <v>320</v>
      </c>
      <c r="I219">
        <v>9329.5</v>
      </c>
      <c r="K219" s="4" t="str">
        <f t="shared" si="13"/>
        <v/>
      </c>
      <c r="L219" s="4" t="str">
        <f t="shared" si="14"/>
        <v/>
      </c>
      <c r="M219" s="4" t="str">
        <f>IF(AND($H219="Expense Total",NOT(ISBLANK($L219))), VLOOKUP($L219,'Cash Flow Report'!$A$7:$T$107,4,FALSE),"")</f>
        <v/>
      </c>
      <c r="O219" s="4" t="str">
        <f t="shared" si="15"/>
        <v/>
      </c>
      <c r="P219" s="4" t="str">
        <f t="shared" si="16"/>
        <v/>
      </c>
      <c r="Q219" s="4" t="str">
        <f>IF(AND($H219="Income Total",NOT(ISBLANK($P219))), VLOOKUP($P219,'Cash Flow Report'!$A$7:$T$107,7,FALSE),"")</f>
        <v/>
      </c>
    </row>
    <row r="220" spans="1:17" x14ac:dyDescent="0.25">
      <c r="A220" t="s">
        <v>314</v>
      </c>
      <c r="B220" t="s">
        <v>321</v>
      </c>
      <c r="C220" t="s">
        <v>15</v>
      </c>
      <c r="D220" t="s">
        <v>22</v>
      </c>
      <c r="E220" t="s">
        <v>93</v>
      </c>
      <c r="F220" t="s">
        <v>18</v>
      </c>
      <c r="G220" t="s">
        <v>316</v>
      </c>
      <c r="H220" t="s">
        <v>317</v>
      </c>
      <c r="I220">
        <v>290757.55</v>
      </c>
      <c r="K220" s="4" t="str">
        <f t="shared" si="13"/>
        <v/>
      </c>
      <c r="L220" s="4" t="str">
        <f t="shared" si="14"/>
        <v/>
      </c>
      <c r="M220" s="4" t="str">
        <f>IF(AND($H220="Expense Total",NOT(ISBLANK($L220))), VLOOKUP($L220,'Cash Flow Report'!$A$7:$T$107,4,FALSE),"")</f>
        <v/>
      </c>
      <c r="O220" s="4" t="str">
        <f t="shared" si="15"/>
        <v/>
      </c>
      <c r="P220" s="4" t="str">
        <f t="shared" si="16"/>
        <v/>
      </c>
      <c r="Q220" s="4" t="str">
        <f>IF(AND($H220="Income Total",NOT(ISBLANK($P220))), VLOOKUP($P220,'Cash Flow Report'!$A$7:$T$107,7,FALSE),"")</f>
        <v/>
      </c>
    </row>
    <row r="221" spans="1:17" x14ac:dyDescent="0.25">
      <c r="A221" t="s">
        <v>314</v>
      </c>
      <c r="B221" t="s">
        <v>322</v>
      </c>
      <c r="C221" t="s">
        <v>15</v>
      </c>
      <c r="D221" t="s">
        <v>22</v>
      </c>
      <c r="E221" t="s">
        <v>93</v>
      </c>
      <c r="F221" t="s">
        <v>18</v>
      </c>
      <c r="G221" t="s">
        <v>319</v>
      </c>
      <c r="H221" t="s">
        <v>320</v>
      </c>
      <c r="I221">
        <v>1264.1199999999999</v>
      </c>
      <c r="K221" s="4" t="str">
        <f t="shared" si="13"/>
        <v/>
      </c>
      <c r="L221" s="4" t="str">
        <f t="shared" si="14"/>
        <v/>
      </c>
      <c r="M221" s="4" t="str">
        <f>IF(AND($H221="Expense Total",NOT(ISBLANK($L221))), VLOOKUP($L221,'Cash Flow Report'!$A$7:$T$107,4,FALSE),"")</f>
        <v/>
      </c>
      <c r="O221" s="4" t="str">
        <f t="shared" si="15"/>
        <v/>
      </c>
      <c r="P221" s="4" t="str">
        <f t="shared" si="16"/>
        <v/>
      </c>
      <c r="Q221" s="4" t="str">
        <f>IF(AND($H221="Income Total",NOT(ISBLANK($P221))), VLOOKUP($P221,'Cash Flow Report'!$A$7:$T$107,7,FALSE),"")</f>
        <v/>
      </c>
    </row>
    <row r="222" spans="1:17" x14ac:dyDescent="0.25">
      <c r="A222" t="s">
        <v>314</v>
      </c>
      <c r="B222" t="s">
        <v>18</v>
      </c>
      <c r="C222" t="s">
        <v>36</v>
      </c>
      <c r="D222" t="s">
        <v>46</v>
      </c>
      <c r="E222" t="s">
        <v>18</v>
      </c>
      <c r="F222" t="s">
        <v>18</v>
      </c>
      <c r="G222" t="s">
        <v>316</v>
      </c>
      <c r="H222" t="s">
        <v>18</v>
      </c>
      <c r="I222">
        <v>-373458.65</v>
      </c>
      <c r="K222" s="4" t="str">
        <f t="shared" si="13"/>
        <v/>
      </c>
      <c r="L222" s="4" t="str">
        <f t="shared" si="14"/>
        <v/>
      </c>
      <c r="M222" s="4" t="str">
        <f>IF(AND($H222="Expense Total",NOT(ISBLANK($L222))), VLOOKUP($L222,'Cash Flow Report'!$A$7:$T$107,4,FALSE),"")</f>
        <v/>
      </c>
      <c r="O222" s="4" t="str">
        <f t="shared" si="15"/>
        <v/>
      </c>
      <c r="P222" s="4" t="str">
        <f t="shared" si="16"/>
        <v/>
      </c>
      <c r="Q222" s="4" t="str">
        <f>IF(AND($H222="Income Total",NOT(ISBLANK($P222))), VLOOKUP($P222,'Cash Flow Report'!$A$7:$T$107,7,FALSE),"")</f>
        <v/>
      </c>
    </row>
    <row r="223" spans="1:17" ht="15.75" x14ac:dyDescent="0.25">
      <c r="A223" t="s">
        <v>314</v>
      </c>
      <c r="B223" t="s">
        <v>18</v>
      </c>
      <c r="C223" t="s">
        <v>18</v>
      </c>
      <c r="D223" t="s">
        <v>18</v>
      </c>
      <c r="E223" t="s">
        <v>18</v>
      </c>
      <c r="F223" t="s">
        <v>18</v>
      </c>
      <c r="G223" t="s">
        <v>18</v>
      </c>
      <c r="H223" s="3" t="s">
        <v>35</v>
      </c>
      <c r="I223">
        <v>10593.62</v>
      </c>
      <c r="K223" s="4">
        <f t="shared" si="13"/>
        <v>10593.62</v>
      </c>
      <c r="L223" s="4" t="str">
        <f t="shared" si="14"/>
        <v>29 Des Moines</v>
      </c>
      <c r="M223" s="4">
        <f>IF(AND($H223="Expense Total",NOT(ISBLANK($L223))), VLOOKUP($L223,'Cash Flow Report'!$A$7:$T$107,4,FALSE),"")</f>
        <v>10593.62</v>
      </c>
      <c r="O223" s="4" t="str">
        <f t="shared" si="15"/>
        <v/>
      </c>
      <c r="P223" s="4" t="str">
        <f t="shared" si="16"/>
        <v/>
      </c>
      <c r="Q223" s="4" t="str">
        <f>IF(AND($H223="Income Total",NOT(ISBLANK($P223))), VLOOKUP($P223,'Cash Flow Report'!$A$7:$T$107,7,FALSE),"")</f>
        <v/>
      </c>
    </row>
    <row r="224" spans="1:17" x14ac:dyDescent="0.25">
      <c r="A224" t="s">
        <v>314</v>
      </c>
      <c r="B224" t="s">
        <v>18</v>
      </c>
      <c r="C224" t="s">
        <v>36</v>
      </c>
      <c r="D224" t="s">
        <v>37</v>
      </c>
      <c r="E224" t="s">
        <v>18</v>
      </c>
      <c r="F224" t="s">
        <v>18</v>
      </c>
      <c r="G224" t="s">
        <v>323</v>
      </c>
      <c r="H224" t="s">
        <v>18</v>
      </c>
      <c r="I224">
        <v>248260.04</v>
      </c>
      <c r="K224" s="4" t="str">
        <f t="shared" si="13"/>
        <v/>
      </c>
      <c r="L224" s="4" t="str">
        <f t="shared" si="14"/>
        <v/>
      </c>
      <c r="M224" s="4" t="str">
        <f>IF(AND($H224="Expense Total",NOT(ISBLANK($L224))), VLOOKUP($L224,'Cash Flow Report'!$A$7:$T$107,4,FALSE),"")</f>
        <v/>
      </c>
      <c r="O224" s="4" t="str">
        <f t="shared" si="15"/>
        <v/>
      </c>
      <c r="P224" s="4" t="str">
        <f t="shared" si="16"/>
        <v/>
      </c>
      <c r="Q224" s="4" t="str">
        <f>IF(AND($H224="Income Total",NOT(ISBLANK($P224))), VLOOKUP($P224,'Cash Flow Report'!$A$7:$T$107,7,FALSE),"")</f>
        <v/>
      </c>
    </row>
    <row r="225" spans="1:17" ht="15.75" x14ac:dyDescent="0.25">
      <c r="A225" t="s">
        <v>314</v>
      </c>
      <c r="B225" t="s">
        <v>18</v>
      </c>
      <c r="C225" t="s">
        <v>18</v>
      </c>
      <c r="D225" t="s">
        <v>18</v>
      </c>
      <c r="E225" t="s">
        <v>18</v>
      </c>
      <c r="F225" t="s">
        <v>18</v>
      </c>
      <c r="G225" t="s">
        <v>18</v>
      </c>
      <c r="H225" s="3" t="s">
        <v>39</v>
      </c>
      <c r="I225">
        <v>248260.04</v>
      </c>
      <c r="K225" s="4" t="str">
        <f t="shared" si="13"/>
        <v/>
      </c>
      <c r="L225" s="4" t="str">
        <f t="shared" si="14"/>
        <v/>
      </c>
      <c r="M225" s="4" t="str">
        <f>IF(AND($H225="Expense Total",NOT(ISBLANK($L225))), VLOOKUP($L225,'Cash Flow Report'!$A$7:$T$107,4,FALSE),"")</f>
        <v/>
      </c>
      <c r="O225" s="4">
        <f t="shared" si="15"/>
        <v>248260.04</v>
      </c>
      <c r="P225" s="4" t="str">
        <f t="shared" si="16"/>
        <v>29 Des Moines</v>
      </c>
      <c r="Q225" s="4">
        <f>IF(AND($H225="Income Total",NOT(ISBLANK($P225))), VLOOKUP($P225,'Cash Flow Report'!$A$7:$T$107,7,FALSE),"")</f>
        <v>248260.04</v>
      </c>
    </row>
    <row r="226" spans="1:17" x14ac:dyDescent="0.25">
      <c r="K226" s="4" t="str">
        <f t="shared" si="13"/>
        <v/>
      </c>
      <c r="L226" s="4" t="str">
        <f t="shared" si="14"/>
        <v/>
      </c>
      <c r="M226" s="4" t="str">
        <f>IF(AND($H226="Expense Total",NOT(ISBLANK($L226))), VLOOKUP($L226,'Cash Flow Report'!$A$7:$T$107,4,FALSE),"")</f>
        <v/>
      </c>
      <c r="O226" s="4" t="str">
        <f t="shared" si="15"/>
        <v/>
      </c>
      <c r="P226" s="4" t="str">
        <f t="shared" si="16"/>
        <v/>
      </c>
      <c r="Q226" s="4" t="str">
        <f>IF(AND($H226="Income Total",NOT(ISBLANK($P226))), VLOOKUP($P226,'Cash Flow Report'!$A$7:$T$107,7,FALSE),"")</f>
        <v/>
      </c>
    </row>
    <row r="227" spans="1:17" x14ac:dyDescent="0.25">
      <c r="A227" t="s">
        <v>324</v>
      </c>
      <c r="B227" t="s">
        <v>18</v>
      </c>
      <c r="C227" t="s">
        <v>36</v>
      </c>
      <c r="D227" t="s">
        <v>46</v>
      </c>
      <c r="E227" t="s">
        <v>18</v>
      </c>
      <c r="F227" t="s">
        <v>18</v>
      </c>
      <c r="G227" t="s">
        <v>325</v>
      </c>
      <c r="H227" t="s">
        <v>18</v>
      </c>
      <c r="I227">
        <v>382340</v>
      </c>
      <c r="K227" s="4" t="str">
        <f t="shared" si="13"/>
        <v/>
      </c>
      <c r="L227" s="4" t="str">
        <f t="shared" si="14"/>
        <v/>
      </c>
      <c r="M227" s="4" t="str">
        <f>IF(AND($H227="Expense Total",NOT(ISBLANK($L227))), VLOOKUP($L227,'Cash Flow Report'!$A$7:$T$107,4,FALSE),"")</f>
        <v/>
      </c>
      <c r="O227" s="4" t="str">
        <f t="shared" si="15"/>
        <v/>
      </c>
      <c r="P227" s="4" t="str">
        <f t="shared" si="16"/>
        <v/>
      </c>
      <c r="Q227" s="4" t="str">
        <f>IF(AND($H227="Income Total",NOT(ISBLANK($P227))), VLOOKUP($P227,'Cash Flow Report'!$A$7:$T$107,7,FALSE),"")</f>
        <v/>
      </c>
    </row>
    <row r="228" spans="1:17" ht="15.75" x14ac:dyDescent="0.25">
      <c r="A228" t="s">
        <v>324</v>
      </c>
      <c r="B228" t="s">
        <v>18</v>
      </c>
      <c r="C228" t="s">
        <v>18</v>
      </c>
      <c r="D228" t="s">
        <v>18</v>
      </c>
      <c r="E228" t="s">
        <v>18</v>
      </c>
      <c r="F228" t="s">
        <v>18</v>
      </c>
      <c r="G228" t="s">
        <v>18</v>
      </c>
      <c r="H228" s="3" t="s">
        <v>35</v>
      </c>
      <c r="I228">
        <v>382340</v>
      </c>
      <c r="K228" s="4">
        <f t="shared" si="13"/>
        <v>382340</v>
      </c>
      <c r="L228" s="4" t="str">
        <f t="shared" si="14"/>
        <v>30 Dickinson</v>
      </c>
      <c r="M228" s="4">
        <f>IF(AND($H228="Expense Total",NOT(ISBLANK($L228))), VLOOKUP($L228,'Cash Flow Report'!$A$7:$T$107,4,FALSE),"")</f>
        <v>382340</v>
      </c>
      <c r="O228" s="4" t="str">
        <f t="shared" si="15"/>
        <v/>
      </c>
      <c r="P228" s="4" t="str">
        <f t="shared" si="16"/>
        <v/>
      </c>
      <c r="Q228" s="4" t="str">
        <f>IF(AND($H228="Income Total",NOT(ISBLANK($P228))), VLOOKUP($P228,'Cash Flow Report'!$A$7:$T$107,7,FALSE),"")</f>
        <v/>
      </c>
    </row>
    <row r="229" spans="1:17" x14ac:dyDescent="0.25">
      <c r="A229" t="s">
        <v>324</v>
      </c>
      <c r="B229" t="s">
        <v>18</v>
      </c>
      <c r="C229" t="s">
        <v>36</v>
      </c>
      <c r="D229" t="s">
        <v>37</v>
      </c>
      <c r="E229" t="s">
        <v>18</v>
      </c>
      <c r="F229" t="s">
        <v>18</v>
      </c>
      <c r="G229" t="s">
        <v>326</v>
      </c>
      <c r="H229" t="s">
        <v>18</v>
      </c>
      <c r="I229">
        <v>199598.8</v>
      </c>
      <c r="K229" s="4" t="str">
        <f t="shared" si="13"/>
        <v/>
      </c>
      <c r="L229" s="4" t="str">
        <f t="shared" si="14"/>
        <v/>
      </c>
      <c r="M229" s="4" t="str">
        <f>IF(AND($H229="Expense Total",NOT(ISBLANK($L229))), VLOOKUP($L229,'Cash Flow Report'!$A$7:$T$107,4,FALSE),"")</f>
        <v/>
      </c>
      <c r="O229" s="4" t="str">
        <f t="shared" si="15"/>
        <v/>
      </c>
      <c r="P229" s="4" t="str">
        <f t="shared" si="16"/>
        <v/>
      </c>
      <c r="Q229" s="4" t="str">
        <f>IF(AND($H229="Income Total",NOT(ISBLANK($P229))), VLOOKUP($P229,'Cash Flow Report'!$A$7:$T$107,7,FALSE),"")</f>
        <v/>
      </c>
    </row>
    <row r="230" spans="1:17" ht="15.75" x14ac:dyDescent="0.25">
      <c r="A230" t="s">
        <v>324</v>
      </c>
      <c r="B230" t="s">
        <v>18</v>
      </c>
      <c r="C230" t="s">
        <v>18</v>
      </c>
      <c r="D230" t="s">
        <v>18</v>
      </c>
      <c r="E230" t="s">
        <v>18</v>
      </c>
      <c r="F230" t="s">
        <v>18</v>
      </c>
      <c r="G230" t="s">
        <v>18</v>
      </c>
      <c r="H230" s="3" t="s">
        <v>39</v>
      </c>
      <c r="I230">
        <v>199598.8</v>
      </c>
      <c r="K230" s="4" t="str">
        <f t="shared" si="13"/>
        <v/>
      </c>
      <c r="L230" s="4" t="str">
        <f t="shared" si="14"/>
        <v/>
      </c>
      <c r="M230" s="4" t="str">
        <f>IF(AND($H230="Expense Total",NOT(ISBLANK($L230))), VLOOKUP($L230,'Cash Flow Report'!$A$7:$T$107,4,FALSE),"")</f>
        <v/>
      </c>
      <c r="O230" s="4">
        <f t="shared" si="15"/>
        <v>199598.8</v>
      </c>
      <c r="P230" s="4" t="str">
        <f t="shared" si="16"/>
        <v>30 Dickinson</v>
      </c>
      <c r="Q230" s="4">
        <f>IF(AND($H230="Income Total",NOT(ISBLANK($P230))), VLOOKUP($P230,'Cash Flow Report'!$A$7:$T$107,7,FALSE),"")</f>
        <v>199598.8</v>
      </c>
    </row>
    <row r="231" spans="1:17" x14ac:dyDescent="0.25">
      <c r="K231" s="4" t="str">
        <f t="shared" si="13"/>
        <v/>
      </c>
      <c r="L231" s="4" t="str">
        <f t="shared" si="14"/>
        <v/>
      </c>
      <c r="M231" s="4" t="str">
        <f>IF(AND($H231="Expense Total",NOT(ISBLANK($L231))), VLOOKUP($L231,'Cash Flow Report'!$A$7:$T$107,4,FALSE),"")</f>
        <v/>
      </c>
      <c r="O231" s="4" t="str">
        <f t="shared" si="15"/>
        <v/>
      </c>
      <c r="P231" s="4" t="str">
        <f t="shared" si="16"/>
        <v/>
      </c>
      <c r="Q231" s="4" t="str">
        <f>IF(AND($H231="Income Total",NOT(ISBLANK($P231))), VLOOKUP($P231,'Cash Flow Report'!$A$7:$T$107,7,FALSE),"")</f>
        <v/>
      </c>
    </row>
    <row r="232" spans="1:17" x14ac:dyDescent="0.25">
      <c r="A232" t="s">
        <v>327</v>
      </c>
      <c r="B232" t="s">
        <v>328</v>
      </c>
      <c r="C232" t="s">
        <v>15</v>
      </c>
      <c r="D232" t="s">
        <v>124</v>
      </c>
      <c r="E232" t="s">
        <v>329</v>
      </c>
      <c r="F232" t="s">
        <v>18</v>
      </c>
      <c r="G232" t="s">
        <v>330</v>
      </c>
      <c r="H232" t="s">
        <v>331</v>
      </c>
      <c r="I232">
        <v>367912.06</v>
      </c>
      <c r="K232" s="4" t="str">
        <f t="shared" si="13"/>
        <v/>
      </c>
      <c r="L232" s="4" t="str">
        <f t="shared" si="14"/>
        <v/>
      </c>
      <c r="M232" s="4" t="str">
        <f>IF(AND($H232="Expense Total",NOT(ISBLANK($L232))), VLOOKUP($L232,'Cash Flow Report'!$A$7:$T$107,4,FALSE),"")</f>
        <v/>
      </c>
      <c r="O232" s="4" t="str">
        <f t="shared" si="15"/>
        <v/>
      </c>
      <c r="P232" s="4" t="str">
        <f t="shared" si="16"/>
        <v/>
      </c>
      <c r="Q232" s="4" t="str">
        <f>IF(AND($H232="Income Total",NOT(ISBLANK($P232))), VLOOKUP($P232,'Cash Flow Report'!$A$7:$T$107,7,FALSE),"")</f>
        <v/>
      </c>
    </row>
    <row r="233" spans="1:17" x14ac:dyDescent="0.25">
      <c r="A233" t="s">
        <v>327</v>
      </c>
      <c r="B233" t="s">
        <v>18</v>
      </c>
      <c r="C233" t="s">
        <v>59</v>
      </c>
      <c r="D233" t="s">
        <v>332</v>
      </c>
      <c r="E233" t="s">
        <v>329</v>
      </c>
      <c r="F233" t="s">
        <v>18</v>
      </c>
      <c r="G233" t="s">
        <v>330</v>
      </c>
      <c r="H233" t="s">
        <v>18</v>
      </c>
      <c r="I233">
        <v>0</v>
      </c>
      <c r="K233" s="4" t="str">
        <f t="shared" si="13"/>
        <v/>
      </c>
      <c r="L233" s="4" t="str">
        <f t="shared" si="14"/>
        <v/>
      </c>
      <c r="M233" s="4" t="str">
        <f>IF(AND($H233="Expense Total",NOT(ISBLANK($L233))), VLOOKUP($L233,'Cash Flow Report'!$A$7:$T$107,4,FALSE),"")</f>
        <v/>
      </c>
      <c r="O233" s="4" t="str">
        <f t="shared" si="15"/>
        <v/>
      </c>
      <c r="P233" s="4" t="str">
        <f t="shared" si="16"/>
        <v/>
      </c>
      <c r="Q233" s="4" t="str">
        <f>IF(AND($H233="Income Total",NOT(ISBLANK($P233))), VLOOKUP($P233,'Cash Flow Report'!$A$7:$T$107,7,FALSE),"")</f>
        <v/>
      </c>
    </row>
    <row r="234" spans="1:17" x14ac:dyDescent="0.25">
      <c r="A234" t="s">
        <v>327</v>
      </c>
      <c r="B234" t="s">
        <v>333</v>
      </c>
      <c r="C234" t="s">
        <v>15</v>
      </c>
      <c r="D234" t="s">
        <v>62</v>
      </c>
      <c r="E234" t="s">
        <v>334</v>
      </c>
      <c r="F234" t="s">
        <v>18</v>
      </c>
      <c r="G234" t="s">
        <v>335</v>
      </c>
      <c r="H234" t="s">
        <v>336</v>
      </c>
      <c r="I234">
        <v>121439.84</v>
      </c>
      <c r="K234" s="4" t="str">
        <f t="shared" si="13"/>
        <v/>
      </c>
      <c r="L234" s="4" t="str">
        <f t="shared" si="14"/>
        <v/>
      </c>
      <c r="M234" s="4" t="str">
        <f>IF(AND($H234="Expense Total",NOT(ISBLANK($L234))), VLOOKUP($L234,'Cash Flow Report'!$A$7:$T$107,4,FALSE),"")</f>
        <v/>
      </c>
      <c r="O234" s="4" t="str">
        <f t="shared" si="15"/>
        <v/>
      </c>
      <c r="P234" s="4" t="str">
        <f t="shared" si="16"/>
        <v/>
      </c>
      <c r="Q234" s="4" t="str">
        <f>IF(AND($H234="Income Total",NOT(ISBLANK($P234))), VLOOKUP($P234,'Cash Flow Report'!$A$7:$T$107,7,FALSE),"")</f>
        <v/>
      </c>
    </row>
    <row r="235" spans="1:17" x14ac:dyDescent="0.25">
      <c r="A235" t="s">
        <v>327</v>
      </c>
      <c r="B235" t="s">
        <v>337</v>
      </c>
      <c r="C235" t="s">
        <v>15</v>
      </c>
      <c r="D235" t="s">
        <v>135</v>
      </c>
      <c r="E235" t="s">
        <v>329</v>
      </c>
      <c r="F235" t="s">
        <v>18</v>
      </c>
      <c r="G235" t="s">
        <v>330</v>
      </c>
      <c r="H235" t="s">
        <v>331</v>
      </c>
      <c r="I235">
        <v>45382.69</v>
      </c>
      <c r="K235" s="4" t="str">
        <f t="shared" si="13"/>
        <v/>
      </c>
      <c r="L235" s="4" t="str">
        <f t="shared" si="14"/>
        <v/>
      </c>
      <c r="M235" s="4" t="str">
        <f>IF(AND($H235="Expense Total",NOT(ISBLANK($L235))), VLOOKUP($L235,'Cash Flow Report'!$A$7:$T$107,4,FALSE),"")</f>
        <v/>
      </c>
      <c r="O235" s="4" t="str">
        <f t="shared" si="15"/>
        <v/>
      </c>
      <c r="P235" s="4" t="str">
        <f t="shared" si="16"/>
        <v/>
      </c>
      <c r="Q235" s="4" t="str">
        <f>IF(AND($H235="Income Total",NOT(ISBLANK($P235))), VLOOKUP($P235,'Cash Flow Report'!$A$7:$T$107,7,FALSE),"")</f>
        <v/>
      </c>
    </row>
    <row r="236" spans="1:17" x14ac:dyDescent="0.25">
      <c r="A236" t="s">
        <v>327</v>
      </c>
      <c r="B236" t="s">
        <v>18</v>
      </c>
      <c r="C236" t="s">
        <v>59</v>
      </c>
      <c r="D236" t="s">
        <v>338</v>
      </c>
      <c r="E236" t="s">
        <v>329</v>
      </c>
      <c r="F236" t="s">
        <v>18</v>
      </c>
      <c r="G236" t="s">
        <v>330</v>
      </c>
      <c r="H236" t="s">
        <v>18</v>
      </c>
      <c r="I236">
        <v>0</v>
      </c>
      <c r="K236" s="4" t="str">
        <f t="shared" si="13"/>
        <v/>
      </c>
      <c r="L236" s="4" t="str">
        <f t="shared" si="14"/>
        <v/>
      </c>
      <c r="M236" s="4" t="str">
        <f>IF(AND($H236="Expense Total",NOT(ISBLANK($L236))), VLOOKUP($L236,'Cash Flow Report'!$A$7:$T$107,4,FALSE),"")</f>
        <v/>
      </c>
      <c r="O236" s="4" t="str">
        <f t="shared" si="15"/>
        <v/>
      </c>
      <c r="P236" s="4" t="str">
        <f t="shared" si="16"/>
        <v/>
      </c>
      <c r="Q236" s="4" t="str">
        <f>IF(AND($H236="Income Total",NOT(ISBLANK($P236))), VLOOKUP($P236,'Cash Flow Report'!$A$7:$T$107,7,FALSE),"")</f>
        <v/>
      </c>
    </row>
    <row r="237" spans="1:17" x14ac:dyDescent="0.25">
      <c r="A237" t="s">
        <v>327</v>
      </c>
      <c r="B237" t="s">
        <v>339</v>
      </c>
      <c r="C237" t="s">
        <v>15</v>
      </c>
      <c r="D237" t="s">
        <v>137</v>
      </c>
      <c r="E237" t="s">
        <v>334</v>
      </c>
      <c r="F237" t="s">
        <v>18</v>
      </c>
      <c r="G237" t="s">
        <v>335</v>
      </c>
      <c r="H237" t="s">
        <v>336</v>
      </c>
      <c r="I237">
        <v>10217.049999999999</v>
      </c>
      <c r="K237" s="4" t="str">
        <f t="shared" si="13"/>
        <v/>
      </c>
      <c r="L237" s="4" t="str">
        <f t="shared" si="14"/>
        <v/>
      </c>
      <c r="M237" s="4" t="str">
        <f>IF(AND($H237="Expense Total",NOT(ISBLANK($L237))), VLOOKUP($L237,'Cash Flow Report'!$A$7:$T$107,4,FALSE),"")</f>
        <v/>
      </c>
      <c r="O237" s="4" t="str">
        <f t="shared" si="15"/>
        <v/>
      </c>
      <c r="P237" s="4" t="str">
        <f t="shared" si="16"/>
        <v/>
      </c>
      <c r="Q237" s="4" t="str">
        <f>IF(AND($H237="Income Total",NOT(ISBLANK($P237))), VLOOKUP($P237,'Cash Flow Report'!$A$7:$T$107,7,FALSE),"")</f>
        <v/>
      </c>
    </row>
    <row r="238" spans="1:17" x14ac:dyDescent="0.25">
      <c r="A238" t="s">
        <v>327</v>
      </c>
      <c r="B238" t="s">
        <v>340</v>
      </c>
      <c r="C238" t="s">
        <v>15</v>
      </c>
      <c r="D238" t="s">
        <v>31</v>
      </c>
      <c r="E238" t="s">
        <v>341</v>
      </c>
      <c r="F238" t="s">
        <v>342</v>
      </c>
      <c r="G238" t="s">
        <v>343</v>
      </c>
      <c r="H238" t="s">
        <v>344</v>
      </c>
      <c r="I238">
        <v>46441.19</v>
      </c>
      <c r="K238" s="4" t="str">
        <f t="shared" si="13"/>
        <v/>
      </c>
      <c r="L238" s="4" t="str">
        <f t="shared" si="14"/>
        <v/>
      </c>
      <c r="M238" s="4" t="str">
        <f>IF(AND($H238="Expense Total",NOT(ISBLANK($L238))), VLOOKUP($L238,'Cash Flow Report'!$A$7:$T$107,4,FALSE),"")</f>
        <v/>
      </c>
      <c r="O238" s="4" t="str">
        <f t="shared" si="15"/>
        <v/>
      </c>
      <c r="P238" s="4" t="str">
        <f t="shared" si="16"/>
        <v/>
      </c>
      <c r="Q238" s="4" t="str">
        <f>IF(AND($H238="Income Total",NOT(ISBLANK($P238))), VLOOKUP($P238,'Cash Flow Report'!$A$7:$T$107,7,FALSE),"")</f>
        <v/>
      </c>
    </row>
    <row r="239" spans="1:17" x14ac:dyDescent="0.25">
      <c r="A239" t="s">
        <v>327</v>
      </c>
      <c r="B239" t="s">
        <v>18</v>
      </c>
      <c r="C239" t="s">
        <v>36</v>
      </c>
      <c r="D239" t="s">
        <v>46</v>
      </c>
      <c r="E239" t="s">
        <v>18</v>
      </c>
      <c r="F239" t="s">
        <v>18</v>
      </c>
      <c r="G239" t="s">
        <v>335</v>
      </c>
      <c r="H239" t="s">
        <v>18</v>
      </c>
      <c r="I239">
        <v>-121439.84</v>
      </c>
      <c r="K239" s="4" t="str">
        <f t="shared" si="13"/>
        <v/>
      </c>
      <c r="L239" s="4" t="str">
        <f t="shared" si="14"/>
        <v/>
      </c>
      <c r="M239" s="4" t="str">
        <f>IF(AND($H239="Expense Total",NOT(ISBLANK($L239))), VLOOKUP($L239,'Cash Flow Report'!$A$7:$T$107,4,FALSE),"")</f>
        <v/>
      </c>
      <c r="O239" s="4" t="str">
        <f t="shared" si="15"/>
        <v/>
      </c>
      <c r="P239" s="4" t="str">
        <f t="shared" si="16"/>
        <v/>
      </c>
      <c r="Q239" s="4" t="str">
        <f>IF(AND($H239="Income Total",NOT(ISBLANK($P239))), VLOOKUP($P239,'Cash Flow Report'!$A$7:$T$107,7,FALSE),"")</f>
        <v/>
      </c>
    </row>
    <row r="240" spans="1:17" x14ac:dyDescent="0.25">
      <c r="A240" t="s">
        <v>327</v>
      </c>
      <c r="B240" t="s">
        <v>18</v>
      </c>
      <c r="C240" t="s">
        <v>36</v>
      </c>
      <c r="D240" t="s">
        <v>12</v>
      </c>
      <c r="E240" t="s">
        <v>18</v>
      </c>
      <c r="F240" t="s">
        <v>18</v>
      </c>
      <c r="G240" t="s">
        <v>343</v>
      </c>
      <c r="H240" t="s">
        <v>18</v>
      </c>
      <c r="I240">
        <v>-46441.19</v>
      </c>
      <c r="K240" s="4" t="str">
        <f t="shared" si="13"/>
        <v/>
      </c>
      <c r="L240" s="4" t="str">
        <f t="shared" si="14"/>
        <v/>
      </c>
      <c r="M240" s="4" t="str">
        <f>IF(AND($H240="Expense Total",NOT(ISBLANK($L240))), VLOOKUP($L240,'Cash Flow Report'!$A$7:$T$107,4,FALSE),"")</f>
        <v/>
      </c>
      <c r="O240" s="4" t="str">
        <f t="shared" si="15"/>
        <v/>
      </c>
      <c r="P240" s="4" t="str">
        <f t="shared" si="16"/>
        <v/>
      </c>
      <c r="Q240" s="4" t="str">
        <f>IF(AND($H240="Income Total",NOT(ISBLANK($P240))), VLOOKUP($P240,'Cash Flow Report'!$A$7:$T$107,7,FALSE),"")</f>
        <v/>
      </c>
    </row>
    <row r="241" spans="1:17" x14ac:dyDescent="0.25">
      <c r="A241" t="s">
        <v>327</v>
      </c>
      <c r="B241" t="s">
        <v>18</v>
      </c>
      <c r="C241" t="s">
        <v>36</v>
      </c>
      <c r="D241" t="s">
        <v>12</v>
      </c>
      <c r="E241" t="s">
        <v>18</v>
      </c>
      <c r="F241" t="s">
        <v>18</v>
      </c>
      <c r="G241" t="s">
        <v>335</v>
      </c>
      <c r="H241" t="s">
        <v>18</v>
      </c>
      <c r="I241">
        <v>-10217.049999999999</v>
      </c>
      <c r="K241" s="4" t="str">
        <f t="shared" si="13"/>
        <v/>
      </c>
      <c r="L241" s="4" t="str">
        <f t="shared" si="14"/>
        <v/>
      </c>
      <c r="M241" s="4" t="str">
        <f>IF(AND($H241="Expense Total",NOT(ISBLANK($L241))), VLOOKUP($L241,'Cash Flow Report'!$A$7:$T$107,4,FALSE),"")</f>
        <v/>
      </c>
      <c r="O241" s="4" t="str">
        <f t="shared" si="15"/>
        <v/>
      </c>
      <c r="P241" s="4" t="str">
        <f t="shared" si="16"/>
        <v/>
      </c>
      <c r="Q241" s="4" t="str">
        <f>IF(AND($H241="Income Total",NOT(ISBLANK($P241))), VLOOKUP($P241,'Cash Flow Report'!$A$7:$T$107,7,FALSE),"")</f>
        <v/>
      </c>
    </row>
    <row r="242" spans="1:17" ht="15.75" x14ac:dyDescent="0.25">
      <c r="A242" t="s">
        <v>327</v>
      </c>
      <c r="B242" t="s">
        <v>18</v>
      </c>
      <c r="C242" t="s">
        <v>18</v>
      </c>
      <c r="D242" t="s">
        <v>18</v>
      </c>
      <c r="E242" t="s">
        <v>18</v>
      </c>
      <c r="F242" t="s">
        <v>18</v>
      </c>
      <c r="G242" t="s">
        <v>18</v>
      </c>
      <c r="H242" s="3" t="s">
        <v>35</v>
      </c>
      <c r="I242">
        <v>413294.75</v>
      </c>
      <c r="K242" s="4">
        <f t="shared" si="13"/>
        <v>413294.75</v>
      </c>
      <c r="L242" s="4" t="str">
        <f t="shared" si="14"/>
        <v>31 Dubuque</v>
      </c>
      <c r="M242" s="4">
        <f>IF(AND($H242="Expense Total",NOT(ISBLANK($L242))), VLOOKUP($L242,'Cash Flow Report'!$A$7:$T$107,4,FALSE),"")</f>
        <v>413294.75</v>
      </c>
      <c r="O242" s="4" t="str">
        <f t="shared" si="15"/>
        <v/>
      </c>
      <c r="P242" s="4" t="str">
        <f t="shared" si="16"/>
        <v/>
      </c>
      <c r="Q242" s="4" t="str">
        <f>IF(AND($H242="Income Total",NOT(ISBLANK($P242))), VLOOKUP($P242,'Cash Flow Report'!$A$7:$T$107,7,FALSE),"")</f>
        <v/>
      </c>
    </row>
    <row r="243" spans="1:17" x14ac:dyDescent="0.25">
      <c r="A243" t="s">
        <v>327</v>
      </c>
      <c r="B243" t="s">
        <v>345</v>
      </c>
      <c r="C243" t="s">
        <v>169</v>
      </c>
      <c r="D243" t="s">
        <v>62</v>
      </c>
      <c r="E243" t="s">
        <v>171</v>
      </c>
      <c r="F243" t="s">
        <v>18</v>
      </c>
      <c r="G243" t="s">
        <v>330</v>
      </c>
      <c r="H243" t="s">
        <v>18</v>
      </c>
      <c r="I243">
        <v>294329.65000000002</v>
      </c>
      <c r="K243" s="4" t="str">
        <f t="shared" si="13"/>
        <v/>
      </c>
      <c r="L243" s="4" t="str">
        <f t="shared" si="14"/>
        <v/>
      </c>
      <c r="M243" s="4" t="str">
        <f>IF(AND($H243="Expense Total",NOT(ISBLANK($L243))), VLOOKUP($L243,'Cash Flow Report'!$A$7:$T$107,4,FALSE),"")</f>
        <v/>
      </c>
      <c r="O243" s="4" t="str">
        <f t="shared" si="15"/>
        <v/>
      </c>
      <c r="P243" s="4" t="str">
        <f t="shared" si="16"/>
        <v/>
      </c>
      <c r="Q243" s="4" t="str">
        <f>IF(AND($H243="Income Total",NOT(ISBLANK($P243))), VLOOKUP($P243,'Cash Flow Report'!$A$7:$T$107,7,FALSE),"")</f>
        <v/>
      </c>
    </row>
    <row r="244" spans="1:17" x14ac:dyDescent="0.25">
      <c r="A244" t="s">
        <v>327</v>
      </c>
      <c r="B244" t="s">
        <v>346</v>
      </c>
      <c r="C244" t="s">
        <v>169</v>
      </c>
      <c r="D244" t="s">
        <v>242</v>
      </c>
      <c r="E244" t="s">
        <v>171</v>
      </c>
      <c r="F244" t="s">
        <v>18</v>
      </c>
      <c r="G244" t="s">
        <v>330</v>
      </c>
      <c r="H244" t="s">
        <v>18</v>
      </c>
      <c r="I244">
        <v>36306.15</v>
      </c>
      <c r="K244" s="4" t="str">
        <f t="shared" si="13"/>
        <v/>
      </c>
      <c r="L244" s="4" t="str">
        <f t="shared" si="14"/>
        <v/>
      </c>
      <c r="M244" s="4" t="str">
        <f>IF(AND($H244="Expense Total",NOT(ISBLANK($L244))), VLOOKUP($L244,'Cash Flow Report'!$A$7:$T$107,4,FALSE),"")</f>
        <v/>
      </c>
      <c r="O244" s="4" t="str">
        <f t="shared" si="15"/>
        <v/>
      </c>
      <c r="P244" s="4" t="str">
        <f t="shared" si="16"/>
        <v/>
      </c>
      <c r="Q244" s="4" t="str">
        <f>IF(AND($H244="Income Total",NOT(ISBLANK($P244))), VLOOKUP($P244,'Cash Flow Report'!$A$7:$T$107,7,FALSE),"")</f>
        <v/>
      </c>
    </row>
    <row r="245" spans="1:17" x14ac:dyDescent="0.25">
      <c r="A245" t="s">
        <v>327</v>
      </c>
      <c r="B245" t="s">
        <v>18</v>
      </c>
      <c r="C245" t="s">
        <v>36</v>
      </c>
      <c r="D245" t="s">
        <v>37</v>
      </c>
      <c r="E245" t="s">
        <v>18</v>
      </c>
      <c r="F245" t="s">
        <v>18</v>
      </c>
      <c r="G245" t="s">
        <v>347</v>
      </c>
      <c r="H245" t="s">
        <v>18</v>
      </c>
      <c r="I245">
        <v>422411.37</v>
      </c>
      <c r="K245" s="4" t="str">
        <f t="shared" si="13"/>
        <v/>
      </c>
      <c r="L245" s="4" t="str">
        <f t="shared" si="14"/>
        <v/>
      </c>
      <c r="M245" s="4" t="str">
        <f>IF(AND($H245="Expense Total",NOT(ISBLANK($L245))), VLOOKUP($L245,'Cash Flow Report'!$A$7:$T$107,4,FALSE),"")</f>
        <v/>
      </c>
      <c r="O245" s="4" t="str">
        <f t="shared" si="15"/>
        <v/>
      </c>
      <c r="P245" s="4" t="str">
        <f t="shared" si="16"/>
        <v/>
      </c>
      <c r="Q245" s="4" t="str">
        <f>IF(AND($H245="Income Total",NOT(ISBLANK($P245))), VLOOKUP($P245,'Cash Flow Report'!$A$7:$T$107,7,FALSE),"")</f>
        <v/>
      </c>
    </row>
    <row r="246" spans="1:17" ht="15.75" x14ac:dyDescent="0.25">
      <c r="A246" t="s">
        <v>327</v>
      </c>
      <c r="B246" t="s">
        <v>18</v>
      </c>
      <c r="C246" t="s">
        <v>18</v>
      </c>
      <c r="D246" t="s">
        <v>18</v>
      </c>
      <c r="E246" t="s">
        <v>18</v>
      </c>
      <c r="F246" t="s">
        <v>18</v>
      </c>
      <c r="G246" t="s">
        <v>18</v>
      </c>
      <c r="H246" s="3" t="s">
        <v>39</v>
      </c>
      <c r="I246">
        <v>753047.17</v>
      </c>
      <c r="K246" s="4" t="str">
        <f t="shared" si="13"/>
        <v/>
      </c>
      <c r="L246" s="4" t="str">
        <f t="shared" si="14"/>
        <v/>
      </c>
      <c r="M246" s="4" t="str">
        <f>IF(AND($H246="Expense Total",NOT(ISBLANK($L246))), VLOOKUP($L246,'Cash Flow Report'!$A$7:$T$107,4,FALSE),"")</f>
        <v/>
      </c>
      <c r="O246" s="4">
        <f t="shared" si="15"/>
        <v>753047.17</v>
      </c>
      <c r="P246" s="4" t="str">
        <f t="shared" si="16"/>
        <v>31 Dubuque</v>
      </c>
      <c r="Q246" s="4">
        <f>IF(AND($H246="Income Total",NOT(ISBLANK($P246))), VLOOKUP($P246,'Cash Flow Report'!$A$7:$T$107,7,FALSE),"")</f>
        <v>753047.17</v>
      </c>
    </row>
    <row r="247" spans="1:17" x14ac:dyDescent="0.25">
      <c r="K247" s="4" t="str">
        <f t="shared" si="13"/>
        <v/>
      </c>
      <c r="L247" s="4" t="str">
        <f t="shared" si="14"/>
        <v/>
      </c>
      <c r="M247" s="4" t="str">
        <f>IF(AND($H247="Expense Total",NOT(ISBLANK($L247))), VLOOKUP($L247,'Cash Flow Report'!$A$7:$T$107,4,FALSE),"")</f>
        <v/>
      </c>
      <c r="O247" s="4" t="str">
        <f t="shared" si="15"/>
        <v/>
      </c>
      <c r="P247" s="4" t="str">
        <f t="shared" si="16"/>
        <v/>
      </c>
      <c r="Q247" s="4" t="str">
        <f>IF(AND($H247="Income Total",NOT(ISBLANK($P247))), VLOOKUP($P247,'Cash Flow Report'!$A$7:$T$107,7,FALSE),"")</f>
        <v/>
      </c>
    </row>
    <row r="248" spans="1:17" x14ac:dyDescent="0.25">
      <c r="A248" t="s">
        <v>348</v>
      </c>
      <c r="B248" t="s">
        <v>18</v>
      </c>
      <c r="C248" t="s">
        <v>36</v>
      </c>
      <c r="D248" t="s">
        <v>37</v>
      </c>
      <c r="E248" t="s">
        <v>18</v>
      </c>
      <c r="F248" t="s">
        <v>18</v>
      </c>
      <c r="G248" t="s">
        <v>349</v>
      </c>
      <c r="H248" t="s">
        <v>18</v>
      </c>
      <c r="I248">
        <v>165204.48000000001</v>
      </c>
      <c r="K248" s="4" t="str">
        <f t="shared" si="13"/>
        <v/>
      </c>
      <c r="L248" s="4" t="str">
        <f t="shared" si="14"/>
        <v/>
      </c>
      <c r="M248" s="4" t="str">
        <f>IF(AND($H248="Expense Total",NOT(ISBLANK($L248))), VLOOKUP($L248,'Cash Flow Report'!$A$7:$T$107,4,FALSE),"")</f>
        <v/>
      </c>
      <c r="O248" s="4" t="str">
        <f t="shared" si="15"/>
        <v/>
      </c>
      <c r="P248" s="4" t="str">
        <f t="shared" si="16"/>
        <v/>
      </c>
      <c r="Q248" s="4" t="str">
        <f>IF(AND($H248="Income Total",NOT(ISBLANK($P248))), VLOOKUP($P248,'Cash Flow Report'!$A$7:$T$107,7,FALSE),"")</f>
        <v/>
      </c>
    </row>
    <row r="249" spans="1:17" ht="15.75" x14ac:dyDescent="0.25">
      <c r="A249" t="s">
        <v>348</v>
      </c>
      <c r="B249" t="s">
        <v>18</v>
      </c>
      <c r="C249" t="s">
        <v>18</v>
      </c>
      <c r="D249" t="s">
        <v>18</v>
      </c>
      <c r="E249" t="s">
        <v>18</v>
      </c>
      <c r="F249" t="s">
        <v>18</v>
      </c>
      <c r="G249" t="s">
        <v>18</v>
      </c>
      <c r="H249" s="3" t="s">
        <v>39</v>
      </c>
      <c r="I249">
        <v>165204.48000000001</v>
      </c>
      <c r="K249" s="4" t="str">
        <f t="shared" si="13"/>
        <v/>
      </c>
      <c r="L249" s="4" t="str">
        <f t="shared" si="14"/>
        <v/>
      </c>
      <c r="M249" s="4" t="str">
        <f>IF(AND($H249="Expense Total",NOT(ISBLANK($L249))), VLOOKUP($L249,'Cash Flow Report'!$A$7:$T$107,4,FALSE),"")</f>
        <v/>
      </c>
      <c r="O249" s="4">
        <f t="shared" si="15"/>
        <v>165204.48000000001</v>
      </c>
      <c r="P249" s="4" t="str">
        <f t="shared" si="16"/>
        <v>32 Emmet</v>
      </c>
      <c r="Q249" s="4">
        <f>IF(AND($H249="Income Total",NOT(ISBLANK($P249))), VLOOKUP($P249,'Cash Flow Report'!$A$7:$T$107,7,FALSE),"")</f>
        <v>165204.48000000001</v>
      </c>
    </row>
    <row r="250" spans="1:17" x14ac:dyDescent="0.25">
      <c r="K250" s="4" t="str">
        <f t="shared" si="13"/>
        <v/>
      </c>
      <c r="L250" s="4" t="str">
        <f t="shared" si="14"/>
        <v/>
      </c>
      <c r="M250" s="4" t="str">
        <f>IF(AND($H250="Expense Total",NOT(ISBLANK($L250))), VLOOKUP($L250,'Cash Flow Report'!$A$7:$T$107,4,FALSE),"")</f>
        <v/>
      </c>
      <c r="O250" s="4" t="str">
        <f t="shared" si="15"/>
        <v/>
      </c>
      <c r="P250" s="4" t="str">
        <f t="shared" si="16"/>
        <v/>
      </c>
      <c r="Q250" s="4" t="str">
        <f>IF(AND($H250="Income Total",NOT(ISBLANK($P250))), VLOOKUP($P250,'Cash Flow Report'!$A$7:$T$107,7,FALSE),"")</f>
        <v/>
      </c>
    </row>
    <row r="251" spans="1:17" x14ac:dyDescent="0.25">
      <c r="A251" t="s">
        <v>350</v>
      </c>
      <c r="B251" t="s">
        <v>351</v>
      </c>
      <c r="C251" t="s">
        <v>15</v>
      </c>
      <c r="D251" t="s">
        <v>62</v>
      </c>
      <c r="E251" t="s">
        <v>72</v>
      </c>
      <c r="F251" t="s">
        <v>18</v>
      </c>
      <c r="G251" t="s">
        <v>352</v>
      </c>
      <c r="H251" t="s">
        <v>353</v>
      </c>
      <c r="I251">
        <v>7479</v>
      </c>
      <c r="K251" s="4" t="str">
        <f t="shared" si="13"/>
        <v/>
      </c>
      <c r="L251" s="4" t="str">
        <f t="shared" si="14"/>
        <v/>
      </c>
      <c r="M251" s="4" t="str">
        <f>IF(AND($H251="Expense Total",NOT(ISBLANK($L251))), VLOOKUP($L251,'Cash Flow Report'!$A$7:$T$107,4,FALSE),"")</f>
        <v/>
      </c>
      <c r="O251" s="4" t="str">
        <f t="shared" si="15"/>
        <v/>
      </c>
      <c r="P251" s="4" t="str">
        <f t="shared" si="16"/>
        <v/>
      </c>
      <c r="Q251" s="4" t="str">
        <f>IF(AND($H251="Income Total",NOT(ISBLANK($P251))), VLOOKUP($P251,'Cash Flow Report'!$A$7:$T$107,7,FALSE),"")</f>
        <v/>
      </c>
    </row>
    <row r="252" spans="1:17" x14ac:dyDescent="0.25">
      <c r="A252" t="s">
        <v>350</v>
      </c>
      <c r="B252" t="s">
        <v>354</v>
      </c>
      <c r="C252" t="s">
        <v>15</v>
      </c>
      <c r="D252" t="s">
        <v>62</v>
      </c>
      <c r="E252" t="s">
        <v>72</v>
      </c>
      <c r="F252" t="s">
        <v>18</v>
      </c>
      <c r="G252" t="s">
        <v>355</v>
      </c>
      <c r="H252" t="s">
        <v>356</v>
      </c>
      <c r="I252">
        <v>17820</v>
      </c>
      <c r="K252" s="4" t="str">
        <f t="shared" si="13"/>
        <v/>
      </c>
      <c r="L252" s="4" t="str">
        <f t="shared" si="14"/>
        <v/>
      </c>
      <c r="M252" s="4" t="str">
        <f>IF(AND($H252="Expense Total",NOT(ISBLANK($L252))), VLOOKUP($L252,'Cash Flow Report'!$A$7:$T$107,4,FALSE),"")</f>
        <v/>
      </c>
      <c r="O252" s="4" t="str">
        <f t="shared" si="15"/>
        <v/>
      </c>
      <c r="P252" s="4" t="str">
        <f t="shared" si="16"/>
        <v/>
      </c>
      <c r="Q252" s="4" t="str">
        <f>IF(AND($H252="Income Total",NOT(ISBLANK($P252))), VLOOKUP($P252,'Cash Flow Report'!$A$7:$T$107,7,FALSE),"")</f>
        <v/>
      </c>
    </row>
    <row r="253" spans="1:17" x14ac:dyDescent="0.25">
      <c r="A253" t="s">
        <v>350</v>
      </c>
      <c r="B253" t="s">
        <v>357</v>
      </c>
      <c r="C253" t="s">
        <v>15</v>
      </c>
      <c r="D253" t="s">
        <v>42</v>
      </c>
      <c r="E253" t="s">
        <v>72</v>
      </c>
      <c r="F253" t="s">
        <v>18</v>
      </c>
      <c r="G253" t="s">
        <v>352</v>
      </c>
      <c r="H253" t="s">
        <v>353</v>
      </c>
      <c r="I253">
        <v>24788.05</v>
      </c>
      <c r="K253" s="4" t="str">
        <f t="shared" si="13"/>
        <v/>
      </c>
      <c r="L253" s="4" t="str">
        <f t="shared" si="14"/>
        <v/>
      </c>
      <c r="M253" s="4" t="str">
        <f>IF(AND($H253="Expense Total",NOT(ISBLANK($L253))), VLOOKUP($L253,'Cash Flow Report'!$A$7:$T$107,4,FALSE),"")</f>
        <v/>
      </c>
      <c r="O253" s="4" t="str">
        <f t="shared" si="15"/>
        <v/>
      </c>
      <c r="P253" s="4" t="str">
        <f t="shared" si="16"/>
        <v/>
      </c>
      <c r="Q253" s="4" t="str">
        <f>IF(AND($H253="Income Total",NOT(ISBLANK($P253))), VLOOKUP($P253,'Cash Flow Report'!$A$7:$T$107,7,FALSE),"")</f>
        <v/>
      </c>
    </row>
    <row r="254" spans="1:17" x14ac:dyDescent="0.25">
      <c r="A254" t="s">
        <v>350</v>
      </c>
      <c r="B254" t="s">
        <v>358</v>
      </c>
      <c r="C254" t="s">
        <v>15</v>
      </c>
      <c r="D254" t="s">
        <v>42</v>
      </c>
      <c r="E254" t="s">
        <v>72</v>
      </c>
      <c r="F254" t="s">
        <v>18</v>
      </c>
      <c r="G254" t="s">
        <v>355</v>
      </c>
      <c r="H254" t="s">
        <v>356</v>
      </c>
      <c r="I254">
        <v>156.6</v>
      </c>
      <c r="K254" s="4" t="str">
        <f t="shared" si="13"/>
        <v/>
      </c>
      <c r="L254" s="4" t="str">
        <f t="shared" si="14"/>
        <v/>
      </c>
      <c r="M254" s="4" t="str">
        <f>IF(AND($H254="Expense Total",NOT(ISBLANK($L254))), VLOOKUP($L254,'Cash Flow Report'!$A$7:$T$107,4,FALSE),"")</f>
        <v/>
      </c>
      <c r="O254" s="4" t="str">
        <f t="shared" si="15"/>
        <v/>
      </c>
      <c r="P254" s="4" t="str">
        <f t="shared" si="16"/>
        <v/>
      </c>
      <c r="Q254" s="4" t="str">
        <f>IF(AND($H254="Income Total",NOT(ISBLANK($P254))), VLOOKUP($P254,'Cash Flow Report'!$A$7:$T$107,7,FALSE),"")</f>
        <v/>
      </c>
    </row>
    <row r="255" spans="1:17" x14ac:dyDescent="0.25">
      <c r="A255" t="s">
        <v>350</v>
      </c>
      <c r="B255" t="s">
        <v>359</v>
      </c>
      <c r="C255" t="s">
        <v>15</v>
      </c>
      <c r="D255" t="s">
        <v>42</v>
      </c>
      <c r="E255" t="s">
        <v>72</v>
      </c>
      <c r="F255" t="s">
        <v>18</v>
      </c>
      <c r="G255" t="s">
        <v>360</v>
      </c>
      <c r="H255" t="s">
        <v>361</v>
      </c>
      <c r="I255">
        <v>5055.3500000000004</v>
      </c>
      <c r="K255" s="4" t="str">
        <f t="shared" si="13"/>
        <v/>
      </c>
      <c r="L255" s="4" t="str">
        <f t="shared" si="14"/>
        <v/>
      </c>
      <c r="M255" s="4" t="str">
        <f>IF(AND($H255="Expense Total",NOT(ISBLANK($L255))), VLOOKUP($L255,'Cash Flow Report'!$A$7:$T$107,4,FALSE),"")</f>
        <v/>
      </c>
      <c r="O255" s="4" t="str">
        <f t="shared" si="15"/>
        <v/>
      </c>
      <c r="P255" s="4" t="str">
        <f t="shared" si="16"/>
        <v/>
      </c>
      <c r="Q255" s="4" t="str">
        <f>IF(AND($H255="Income Total",NOT(ISBLANK($P255))), VLOOKUP($P255,'Cash Flow Report'!$A$7:$T$107,7,FALSE),"")</f>
        <v/>
      </c>
    </row>
    <row r="256" spans="1:17" ht="15.75" x14ac:dyDescent="0.25">
      <c r="A256" t="s">
        <v>350</v>
      </c>
      <c r="B256" t="s">
        <v>18</v>
      </c>
      <c r="C256" t="s">
        <v>18</v>
      </c>
      <c r="D256" t="s">
        <v>18</v>
      </c>
      <c r="E256" t="s">
        <v>18</v>
      </c>
      <c r="F256" t="s">
        <v>18</v>
      </c>
      <c r="G256" t="s">
        <v>18</v>
      </c>
      <c r="H256" s="3" t="s">
        <v>35</v>
      </c>
      <c r="I256">
        <v>55299</v>
      </c>
      <c r="K256" s="4">
        <f t="shared" si="13"/>
        <v>55299</v>
      </c>
      <c r="L256" s="4" t="str">
        <f t="shared" si="14"/>
        <v>33 Fayette</v>
      </c>
      <c r="M256" s="4">
        <f>IF(AND($H256="Expense Total",NOT(ISBLANK($L256))), VLOOKUP($L256,'Cash Flow Report'!$A$7:$T$107,4,FALSE),"")</f>
        <v>55299</v>
      </c>
      <c r="O256" s="4" t="str">
        <f t="shared" si="15"/>
        <v/>
      </c>
      <c r="P256" s="4" t="str">
        <f t="shared" si="16"/>
        <v/>
      </c>
      <c r="Q256" s="4" t="str">
        <f>IF(AND($H256="Income Total",NOT(ISBLANK($P256))), VLOOKUP($P256,'Cash Flow Report'!$A$7:$T$107,7,FALSE),"")</f>
        <v/>
      </c>
    </row>
    <row r="257" spans="1:17" x14ac:dyDescent="0.25">
      <c r="A257" t="s">
        <v>350</v>
      </c>
      <c r="B257" t="s">
        <v>18</v>
      </c>
      <c r="C257" t="s">
        <v>36</v>
      </c>
      <c r="D257" t="s">
        <v>37</v>
      </c>
      <c r="E257" t="s">
        <v>18</v>
      </c>
      <c r="F257" t="s">
        <v>18</v>
      </c>
      <c r="G257" t="s">
        <v>362</v>
      </c>
      <c r="H257" t="s">
        <v>18</v>
      </c>
      <c r="I257">
        <v>333030.49</v>
      </c>
      <c r="K257" s="4" t="str">
        <f t="shared" si="13"/>
        <v/>
      </c>
      <c r="L257" s="4" t="str">
        <f t="shared" si="14"/>
        <v/>
      </c>
      <c r="M257" s="4" t="str">
        <f>IF(AND($H257="Expense Total",NOT(ISBLANK($L257))), VLOOKUP($L257,'Cash Flow Report'!$A$7:$T$107,4,FALSE),"")</f>
        <v/>
      </c>
      <c r="O257" s="4" t="str">
        <f t="shared" si="15"/>
        <v/>
      </c>
      <c r="P257" s="4" t="str">
        <f t="shared" si="16"/>
        <v/>
      </c>
      <c r="Q257" s="4" t="str">
        <f>IF(AND($H257="Income Total",NOT(ISBLANK($P257))), VLOOKUP($P257,'Cash Flow Report'!$A$7:$T$107,7,FALSE),"")</f>
        <v/>
      </c>
    </row>
    <row r="258" spans="1:17" ht="15.75" x14ac:dyDescent="0.25">
      <c r="A258" t="s">
        <v>350</v>
      </c>
      <c r="B258" t="s">
        <v>18</v>
      </c>
      <c r="C258" t="s">
        <v>18</v>
      </c>
      <c r="D258" t="s">
        <v>18</v>
      </c>
      <c r="E258" t="s">
        <v>18</v>
      </c>
      <c r="F258" t="s">
        <v>18</v>
      </c>
      <c r="G258" t="s">
        <v>18</v>
      </c>
      <c r="H258" s="3" t="s">
        <v>39</v>
      </c>
      <c r="I258">
        <v>333030.49</v>
      </c>
      <c r="K258" s="4" t="str">
        <f t="shared" si="13"/>
        <v/>
      </c>
      <c r="L258" s="4" t="str">
        <f t="shared" si="14"/>
        <v/>
      </c>
      <c r="M258" s="4" t="str">
        <f>IF(AND($H258="Expense Total",NOT(ISBLANK($L258))), VLOOKUP($L258,'Cash Flow Report'!$A$7:$T$107,4,FALSE),"")</f>
        <v/>
      </c>
      <c r="O258" s="4">
        <f t="shared" si="15"/>
        <v>333030.49</v>
      </c>
      <c r="P258" s="4" t="str">
        <f t="shared" si="16"/>
        <v>33 Fayette</v>
      </c>
      <c r="Q258" s="4">
        <f>IF(AND($H258="Income Total",NOT(ISBLANK($P258))), VLOOKUP($P258,'Cash Flow Report'!$A$7:$T$107,7,FALSE),"")</f>
        <v>333030.49</v>
      </c>
    </row>
    <row r="259" spans="1:17" x14ac:dyDescent="0.25">
      <c r="K259" s="4" t="str">
        <f t="shared" si="13"/>
        <v/>
      </c>
      <c r="L259" s="4" t="str">
        <f t="shared" si="14"/>
        <v/>
      </c>
      <c r="M259" s="4" t="str">
        <f>IF(AND($H259="Expense Total",NOT(ISBLANK($L259))), VLOOKUP($L259,'Cash Flow Report'!$A$7:$T$107,4,FALSE),"")</f>
        <v/>
      </c>
      <c r="O259" s="4" t="str">
        <f t="shared" si="15"/>
        <v/>
      </c>
      <c r="P259" s="4" t="str">
        <f t="shared" si="16"/>
        <v/>
      </c>
      <c r="Q259" s="4" t="str">
        <f>IF(AND($H259="Income Total",NOT(ISBLANK($P259))), VLOOKUP($P259,'Cash Flow Report'!$A$7:$T$107,7,FALSE),"")</f>
        <v/>
      </c>
    </row>
    <row r="260" spans="1:17" x14ac:dyDescent="0.25">
      <c r="A260" t="s">
        <v>363</v>
      </c>
      <c r="B260" t="s">
        <v>364</v>
      </c>
      <c r="C260" t="s">
        <v>15</v>
      </c>
      <c r="D260" t="s">
        <v>71</v>
      </c>
      <c r="E260" t="s">
        <v>142</v>
      </c>
      <c r="F260" t="s">
        <v>18</v>
      </c>
      <c r="G260" t="s">
        <v>365</v>
      </c>
      <c r="H260" t="s">
        <v>366</v>
      </c>
      <c r="I260">
        <v>5917</v>
      </c>
      <c r="K260" s="4" t="str">
        <f t="shared" si="13"/>
        <v/>
      </c>
      <c r="L260" s="4" t="str">
        <f t="shared" si="14"/>
        <v/>
      </c>
      <c r="M260" s="4" t="str">
        <f>IF(AND($H260="Expense Total",NOT(ISBLANK($L260))), VLOOKUP($L260,'Cash Flow Report'!$A$7:$T$107,4,FALSE),"")</f>
        <v/>
      </c>
      <c r="O260" s="4" t="str">
        <f t="shared" si="15"/>
        <v/>
      </c>
      <c r="P260" s="4" t="str">
        <f t="shared" si="16"/>
        <v/>
      </c>
      <c r="Q260" s="4" t="str">
        <f>IF(AND($H260="Income Total",NOT(ISBLANK($P260))), VLOOKUP($P260,'Cash Flow Report'!$A$7:$T$107,7,FALSE),"")</f>
        <v/>
      </c>
    </row>
    <row r="261" spans="1:17" x14ac:dyDescent="0.25">
      <c r="A261" t="s">
        <v>363</v>
      </c>
      <c r="B261" t="s">
        <v>18</v>
      </c>
      <c r="C261" t="s">
        <v>36</v>
      </c>
      <c r="D261" t="s">
        <v>46</v>
      </c>
      <c r="E261" t="s">
        <v>18</v>
      </c>
      <c r="F261" t="s">
        <v>18</v>
      </c>
      <c r="G261" t="s">
        <v>367</v>
      </c>
      <c r="H261" t="s">
        <v>18</v>
      </c>
      <c r="I261">
        <v>-30000</v>
      </c>
      <c r="K261" s="4" t="str">
        <f t="shared" si="13"/>
        <v/>
      </c>
      <c r="L261" s="4" t="str">
        <f t="shared" si="14"/>
        <v/>
      </c>
      <c r="M261" s="4" t="str">
        <f>IF(AND($H261="Expense Total",NOT(ISBLANK($L261))), VLOOKUP($L261,'Cash Flow Report'!$A$7:$T$107,4,FALSE),"")</f>
        <v/>
      </c>
      <c r="O261" s="4" t="str">
        <f t="shared" si="15"/>
        <v/>
      </c>
      <c r="P261" s="4" t="str">
        <f t="shared" si="16"/>
        <v/>
      </c>
      <c r="Q261" s="4" t="str">
        <f>IF(AND($H261="Income Total",NOT(ISBLANK($P261))), VLOOKUP($P261,'Cash Flow Report'!$A$7:$T$107,7,FALSE),"")</f>
        <v/>
      </c>
    </row>
    <row r="262" spans="1:17" ht="15.75" x14ac:dyDescent="0.25">
      <c r="A262" t="s">
        <v>363</v>
      </c>
      <c r="B262" t="s">
        <v>18</v>
      </c>
      <c r="C262" t="s">
        <v>18</v>
      </c>
      <c r="D262" t="s">
        <v>18</v>
      </c>
      <c r="E262" t="s">
        <v>18</v>
      </c>
      <c r="F262" t="s">
        <v>18</v>
      </c>
      <c r="G262" t="s">
        <v>18</v>
      </c>
      <c r="H262" s="3" t="s">
        <v>35</v>
      </c>
      <c r="I262">
        <v>-24083</v>
      </c>
      <c r="K262" s="4">
        <f t="shared" ref="K262:K325" si="17">IF($H262="Expense Total", I262,"")</f>
        <v>-24083</v>
      </c>
      <c r="L262" s="4" t="str">
        <f t="shared" ref="L262:L325" si="18">IF($H262="Expense Total", $A262,"")</f>
        <v>34 Floyd</v>
      </c>
      <c r="M262" s="4">
        <f>IF(AND($H262="Expense Total",NOT(ISBLANK($L262))), VLOOKUP($L262,'Cash Flow Report'!$A$7:$T$107,4,FALSE),"")</f>
        <v>-24083</v>
      </c>
      <c r="O262" s="4" t="str">
        <f t="shared" ref="O262:O325" si="19">IF($H262="Income Total", $I262,"")</f>
        <v/>
      </c>
      <c r="P262" s="4" t="str">
        <f t="shared" ref="P262:P325" si="20">IF($H262="Income Total", $A262,"")</f>
        <v/>
      </c>
      <c r="Q262" s="4" t="str">
        <f>IF(AND($H262="Income Total",NOT(ISBLANK($P262))), VLOOKUP($P262,'Cash Flow Report'!$A$7:$T$107,7,FALSE),"")</f>
        <v/>
      </c>
    </row>
    <row r="263" spans="1:17" x14ac:dyDescent="0.25">
      <c r="A263" t="s">
        <v>363</v>
      </c>
      <c r="B263" t="s">
        <v>18</v>
      </c>
      <c r="C263" t="s">
        <v>36</v>
      </c>
      <c r="D263" t="s">
        <v>37</v>
      </c>
      <c r="E263" t="s">
        <v>18</v>
      </c>
      <c r="F263" t="s">
        <v>18</v>
      </c>
      <c r="G263" t="s">
        <v>368</v>
      </c>
      <c r="H263" t="s">
        <v>18</v>
      </c>
      <c r="I263">
        <v>249205.46</v>
      </c>
      <c r="K263" s="4" t="str">
        <f t="shared" si="17"/>
        <v/>
      </c>
      <c r="L263" s="4" t="str">
        <f t="shared" si="18"/>
        <v/>
      </c>
      <c r="M263" s="4" t="str">
        <f>IF(AND($H263="Expense Total",NOT(ISBLANK($L263))), VLOOKUP($L263,'Cash Flow Report'!$A$7:$T$107,4,FALSE),"")</f>
        <v/>
      </c>
      <c r="O263" s="4" t="str">
        <f t="shared" si="19"/>
        <v/>
      </c>
      <c r="P263" s="4" t="str">
        <f t="shared" si="20"/>
        <v/>
      </c>
      <c r="Q263" s="4" t="str">
        <f>IF(AND($H263="Income Total",NOT(ISBLANK($P263))), VLOOKUP($P263,'Cash Flow Report'!$A$7:$T$107,7,FALSE),"")</f>
        <v/>
      </c>
    </row>
    <row r="264" spans="1:17" ht="15.75" x14ac:dyDescent="0.25">
      <c r="A264" t="s">
        <v>363</v>
      </c>
      <c r="B264" t="s">
        <v>18</v>
      </c>
      <c r="C264" t="s">
        <v>18</v>
      </c>
      <c r="D264" t="s">
        <v>18</v>
      </c>
      <c r="E264" t="s">
        <v>18</v>
      </c>
      <c r="F264" t="s">
        <v>18</v>
      </c>
      <c r="G264" t="s">
        <v>18</v>
      </c>
      <c r="H264" s="3" t="s">
        <v>39</v>
      </c>
      <c r="I264">
        <v>249205.46</v>
      </c>
      <c r="K264" s="4" t="str">
        <f t="shared" si="17"/>
        <v/>
      </c>
      <c r="L264" s="4" t="str">
        <f t="shared" si="18"/>
        <v/>
      </c>
      <c r="M264" s="4" t="str">
        <f>IF(AND($H264="Expense Total",NOT(ISBLANK($L264))), VLOOKUP($L264,'Cash Flow Report'!$A$7:$T$107,4,FALSE),"")</f>
        <v/>
      </c>
      <c r="O264" s="4">
        <f t="shared" si="19"/>
        <v>249205.46</v>
      </c>
      <c r="P264" s="4" t="str">
        <f t="shared" si="20"/>
        <v>34 Floyd</v>
      </c>
      <c r="Q264" s="4">
        <f>IF(AND($H264="Income Total",NOT(ISBLANK($P264))), VLOOKUP($P264,'Cash Flow Report'!$A$7:$T$107,7,FALSE),"")</f>
        <v>249205.46</v>
      </c>
    </row>
    <row r="265" spans="1:17" x14ac:dyDescent="0.25">
      <c r="K265" s="4" t="str">
        <f t="shared" si="17"/>
        <v/>
      </c>
      <c r="L265" s="4" t="str">
        <f t="shared" si="18"/>
        <v/>
      </c>
      <c r="M265" s="4" t="str">
        <f>IF(AND($H265="Expense Total",NOT(ISBLANK($L265))), VLOOKUP($L265,'Cash Flow Report'!$A$7:$T$107,4,FALSE),"")</f>
        <v/>
      </c>
      <c r="O265" s="4" t="str">
        <f t="shared" si="19"/>
        <v/>
      </c>
      <c r="P265" s="4" t="str">
        <f t="shared" si="20"/>
        <v/>
      </c>
      <c r="Q265" s="4" t="str">
        <f>IF(AND($H265="Income Total",NOT(ISBLANK($P265))), VLOOKUP($P265,'Cash Flow Report'!$A$7:$T$107,7,FALSE),"")</f>
        <v/>
      </c>
    </row>
    <row r="266" spans="1:17" x14ac:dyDescent="0.25">
      <c r="A266" t="s">
        <v>369</v>
      </c>
      <c r="B266" t="s">
        <v>370</v>
      </c>
      <c r="C266" t="s">
        <v>15</v>
      </c>
      <c r="D266" t="s">
        <v>124</v>
      </c>
      <c r="E266" t="s">
        <v>371</v>
      </c>
      <c r="F266" t="s">
        <v>18</v>
      </c>
      <c r="G266" t="s">
        <v>372</v>
      </c>
      <c r="H266" t="s">
        <v>373</v>
      </c>
      <c r="I266">
        <v>31901.26</v>
      </c>
      <c r="K266" s="4" t="str">
        <f t="shared" si="17"/>
        <v/>
      </c>
      <c r="L266" s="4" t="str">
        <f t="shared" si="18"/>
        <v/>
      </c>
      <c r="M266" s="4" t="str">
        <f>IF(AND($H266="Expense Total",NOT(ISBLANK($L266))), VLOOKUP($L266,'Cash Flow Report'!$A$7:$T$107,4,FALSE),"")</f>
        <v/>
      </c>
      <c r="O266" s="4" t="str">
        <f t="shared" si="19"/>
        <v/>
      </c>
      <c r="P266" s="4" t="str">
        <f t="shared" si="20"/>
        <v/>
      </c>
      <c r="Q266" s="4" t="str">
        <f>IF(AND($H266="Income Total",NOT(ISBLANK($P266))), VLOOKUP($P266,'Cash Flow Report'!$A$7:$T$107,7,FALSE),"")</f>
        <v/>
      </c>
    </row>
    <row r="267" spans="1:17" x14ac:dyDescent="0.25">
      <c r="A267" t="s">
        <v>369</v>
      </c>
      <c r="B267" t="s">
        <v>374</v>
      </c>
      <c r="C267" t="s">
        <v>15</v>
      </c>
      <c r="D267" t="s">
        <v>62</v>
      </c>
      <c r="E267" t="s">
        <v>375</v>
      </c>
      <c r="F267" t="s">
        <v>18</v>
      </c>
      <c r="G267" t="s">
        <v>376</v>
      </c>
      <c r="H267" t="s">
        <v>377</v>
      </c>
      <c r="I267">
        <v>1455</v>
      </c>
      <c r="K267" s="4" t="str">
        <f t="shared" si="17"/>
        <v/>
      </c>
      <c r="L267" s="4" t="str">
        <f t="shared" si="18"/>
        <v/>
      </c>
      <c r="M267" s="4" t="str">
        <f>IF(AND($H267="Expense Total",NOT(ISBLANK($L267))), VLOOKUP($L267,'Cash Flow Report'!$A$7:$T$107,4,FALSE),"")</f>
        <v/>
      </c>
      <c r="O267" s="4" t="str">
        <f t="shared" si="19"/>
        <v/>
      </c>
      <c r="P267" s="4" t="str">
        <f t="shared" si="20"/>
        <v/>
      </c>
      <c r="Q267" s="4" t="str">
        <f>IF(AND($H267="Income Total",NOT(ISBLANK($P267))), VLOOKUP($P267,'Cash Flow Report'!$A$7:$T$107,7,FALSE),"")</f>
        <v/>
      </c>
    </row>
    <row r="268" spans="1:17" x14ac:dyDescent="0.25">
      <c r="A268" t="s">
        <v>369</v>
      </c>
      <c r="B268" t="s">
        <v>378</v>
      </c>
      <c r="C268" t="s">
        <v>15</v>
      </c>
      <c r="D268" t="s">
        <v>62</v>
      </c>
      <c r="E268" t="s">
        <v>375</v>
      </c>
      <c r="F268" t="s">
        <v>18</v>
      </c>
      <c r="G268" t="s">
        <v>379</v>
      </c>
      <c r="H268" t="s">
        <v>380</v>
      </c>
      <c r="I268">
        <v>1455</v>
      </c>
      <c r="K268" s="4" t="str">
        <f t="shared" si="17"/>
        <v/>
      </c>
      <c r="L268" s="4" t="str">
        <f t="shared" si="18"/>
        <v/>
      </c>
      <c r="M268" s="4" t="str">
        <f>IF(AND($H268="Expense Total",NOT(ISBLANK($L268))), VLOOKUP($L268,'Cash Flow Report'!$A$7:$T$107,4,FALSE),"")</f>
        <v/>
      </c>
      <c r="O268" s="4" t="str">
        <f t="shared" si="19"/>
        <v/>
      </c>
      <c r="P268" s="4" t="str">
        <f t="shared" si="20"/>
        <v/>
      </c>
      <c r="Q268" s="4" t="str">
        <f>IF(AND($H268="Income Total",NOT(ISBLANK($P268))), VLOOKUP($P268,'Cash Flow Report'!$A$7:$T$107,7,FALSE),"")</f>
        <v/>
      </c>
    </row>
    <row r="269" spans="1:17" x14ac:dyDescent="0.25">
      <c r="A269" t="s">
        <v>369</v>
      </c>
      <c r="B269" t="s">
        <v>381</v>
      </c>
      <c r="C269" t="s">
        <v>15</v>
      </c>
      <c r="D269" t="s">
        <v>62</v>
      </c>
      <c r="E269" t="s">
        <v>375</v>
      </c>
      <c r="F269" t="s">
        <v>18</v>
      </c>
      <c r="G269" t="s">
        <v>382</v>
      </c>
      <c r="H269" t="s">
        <v>383</v>
      </c>
      <c r="I269">
        <v>1455</v>
      </c>
      <c r="K269" s="4" t="str">
        <f t="shared" si="17"/>
        <v/>
      </c>
      <c r="L269" s="4" t="str">
        <f t="shared" si="18"/>
        <v/>
      </c>
      <c r="M269" s="4" t="str">
        <f>IF(AND($H269="Expense Total",NOT(ISBLANK($L269))), VLOOKUP($L269,'Cash Flow Report'!$A$7:$T$107,4,FALSE),"")</f>
        <v/>
      </c>
      <c r="O269" s="4" t="str">
        <f t="shared" si="19"/>
        <v/>
      </c>
      <c r="P269" s="4" t="str">
        <f t="shared" si="20"/>
        <v/>
      </c>
      <c r="Q269" s="4" t="str">
        <f>IF(AND($H269="Income Total",NOT(ISBLANK($P269))), VLOOKUP($P269,'Cash Flow Report'!$A$7:$T$107,7,FALSE),"")</f>
        <v/>
      </c>
    </row>
    <row r="270" spans="1:17" x14ac:dyDescent="0.25">
      <c r="A270" t="s">
        <v>369</v>
      </c>
      <c r="B270" t="s">
        <v>384</v>
      </c>
      <c r="C270" t="s">
        <v>15</v>
      </c>
      <c r="D270" t="s">
        <v>62</v>
      </c>
      <c r="E270" t="s">
        <v>375</v>
      </c>
      <c r="F270" t="s">
        <v>18</v>
      </c>
      <c r="G270" t="s">
        <v>385</v>
      </c>
      <c r="H270" t="s">
        <v>386</v>
      </c>
      <c r="I270">
        <v>1940</v>
      </c>
      <c r="K270" s="4" t="str">
        <f t="shared" si="17"/>
        <v/>
      </c>
      <c r="L270" s="4" t="str">
        <f t="shared" si="18"/>
        <v/>
      </c>
      <c r="M270" s="4" t="str">
        <f>IF(AND($H270="Expense Total",NOT(ISBLANK($L270))), VLOOKUP($L270,'Cash Flow Report'!$A$7:$T$107,4,FALSE),"")</f>
        <v/>
      </c>
      <c r="O270" s="4" t="str">
        <f t="shared" si="19"/>
        <v/>
      </c>
      <c r="P270" s="4" t="str">
        <f t="shared" si="20"/>
        <v/>
      </c>
      <c r="Q270" s="4" t="str">
        <f>IF(AND($H270="Income Total",NOT(ISBLANK($P270))), VLOOKUP($P270,'Cash Flow Report'!$A$7:$T$107,7,FALSE),"")</f>
        <v/>
      </c>
    </row>
    <row r="271" spans="1:17" x14ac:dyDescent="0.25">
      <c r="A271" t="s">
        <v>369</v>
      </c>
      <c r="B271" t="s">
        <v>387</v>
      </c>
      <c r="C271" t="s">
        <v>15</v>
      </c>
      <c r="D271" t="s">
        <v>62</v>
      </c>
      <c r="E271" t="s">
        <v>375</v>
      </c>
      <c r="F271" t="s">
        <v>18</v>
      </c>
      <c r="G271" t="s">
        <v>388</v>
      </c>
      <c r="H271" t="s">
        <v>389</v>
      </c>
      <c r="I271">
        <v>1455</v>
      </c>
      <c r="K271" s="4" t="str">
        <f t="shared" si="17"/>
        <v/>
      </c>
      <c r="L271" s="4" t="str">
        <f t="shared" si="18"/>
        <v/>
      </c>
      <c r="M271" s="4" t="str">
        <f>IF(AND($H271="Expense Total",NOT(ISBLANK($L271))), VLOOKUP($L271,'Cash Flow Report'!$A$7:$T$107,4,FALSE),"")</f>
        <v/>
      </c>
      <c r="O271" s="4" t="str">
        <f t="shared" si="19"/>
        <v/>
      </c>
      <c r="P271" s="4" t="str">
        <f t="shared" si="20"/>
        <v/>
      </c>
      <c r="Q271" s="4" t="str">
        <f>IF(AND($H271="Income Total",NOT(ISBLANK($P271))), VLOOKUP($P271,'Cash Flow Report'!$A$7:$T$107,7,FALSE),"")</f>
        <v/>
      </c>
    </row>
    <row r="272" spans="1:17" x14ac:dyDescent="0.25">
      <c r="A272" t="s">
        <v>369</v>
      </c>
      <c r="B272" t="s">
        <v>18</v>
      </c>
      <c r="C272" t="s">
        <v>59</v>
      </c>
      <c r="D272" t="s">
        <v>390</v>
      </c>
      <c r="E272" t="s">
        <v>375</v>
      </c>
      <c r="F272" t="s">
        <v>18</v>
      </c>
      <c r="G272" t="s">
        <v>376</v>
      </c>
      <c r="H272" t="s">
        <v>18</v>
      </c>
      <c r="I272">
        <v>0</v>
      </c>
      <c r="K272" s="4" t="str">
        <f t="shared" si="17"/>
        <v/>
      </c>
      <c r="L272" s="4" t="str">
        <f t="shared" si="18"/>
        <v/>
      </c>
      <c r="M272" s="4" t="str">
        <f>IF(AND($H272="Expense Total",NOT(ISBLANK($L272))), VLOOKUP($L272,'Cash Flow Report'!$A$7:$T$107,4,FALSE),"")</f>
        <v/>
      </c>
      <c r="O272" s="4" t="str">
        <f t="shared" si="19"/>
        <v/>
      </c>
      <c r="P272" s="4" t="str">
        <f t="shared" si="20"/>
        <v/>
      </c>
      <c r="Q272" s="4" t="str">
        <f>IF(AND($H272="Income Total",NOT(ISBLANK($P272))), VLOOKUP($P272,'Cash Flow Report'!$A$7:$T$107,7,FALSE),"")</f>
        <v/>
      </c>
    </row>
    <row r="273" spans="1:17" x14ac:dyDescent="0.25">
      <c r="A273" t="s">
        <v>369</v>
      </c>
      <c r="B273" t="s">
        <v>18</v>
      </c>
      <c r="C273" t="s">
        <v>59</v>
      </c>
      <c r="D273" t="s">
        <v>390</v>
      </c>
      <c r="E273" t="s">
        <v>375</v>
      </c>
      <c r="F273" t="s">
        <v>18</v>
      </c>
      <c r="G273" t="s">
        <v>382</v>
      </c>
      <c r="H273" t="s">
        <v>18</v>
      </c>
      <c r="I273">
        <v>0</v>
      </c>
      <c r="K273" s="4" t="str">
        <f t="shared" si="17"/>
        <v/>
      </c>
      <c r="L273" s="4" t="str">
        <f t="shared" si="18"/>
        <v/>
      </c>
      <c r="M273" s="4" t="str">
        <f>IF(AND($H273="Expense Total",NOT(ISBLANK($L273))), VLOOKUP($L273,'Cash Flow Report'!$A$7:$T$107,4,FALSE),"")</f>
        <v/>
      </c>
      <c r="O273" s="4" t="str">
        <f t="shared" si="19"/>
        <v/>
      </c>
      <c r="P273" s="4" t="str">
        <f t="shared" si="20"/>
        <v/>
      </c>
      <c r="Q273" s="4" t="str">
        <f>IF(AND($H273="Income Total",NOT(ISBLANK($P273))), VLOOKUP($P273,'Cash Flow Report'!$A$7:$T$107,7,FALSE),"")</f>
        <v/>
      </c>
    </row>
    <row r="274" spans="1:17" x14ac:dyDescent="0.25">
      <c r="A274" t="s">
        <v>369</v>
      </c>
      <c r="B274" t="s">
        <v>18</v>
      </c>
      <c r="C274" t="s">
        <v>59</v>
      </c>
      <c r="D274" t="s">
        <v>390</v>
      </c>
      <c r="E274" t="s">
        <v>375</v>
      </c>
      <c r="F274" t="s">
        <v>18</v>
      </c>
      <c r="G274" t="s">
        <v>379</v>
      </c>
      <c r="H274" t="s">
        <v>18</v>
      </c>
      <c r="I274">
        <v>0</v>
      </c>
      <c r="K274" s="4" t="str">
        <f t="shared" si="17"/>
        <v/>
      </c>
      <c r="L274" s="4" t="str">
        <f t="shared" si="18"/>
        <v/>
      </c>
      <c r="M274" s="4" t="str">
        <f>IF(AND($H274="Expense Total",NOT(ISBLANK($L274))), VLOOKUP($L274,'Cash Flow Report'!$A$7:$T$107,4,FALSE),"")</f>
        <v/>
      </c>
      <c r="O274" s="4" t="str">
        <f t="shared" si="19"/>
        <v/>
      </c>
      <c r="P274" s="4" t="str">
        <f t="shared" si="20"/>
        <v/>
      </c>
      <c r="Q274" s="4" t="str">
        <f>IF(AND($H274="Income Total",NOT(ISBLANK($P274))), VLOOKUP($P274,'Cash Flow Report'!$A$7:$T$107,7,FALSE),"")</f>
        <v/>
      </c>
    </row>
    <row r="275" spans="1:17" x14ac:dyDescent="0.25">
      <c r="A275" t="s">
        <v>369</v>
      </c>
      <c r="B275" t="s">
        <v>18</v>
      </c>
      <c r="C275" t="s">
        <v>59</v>
      </c>
      <c r="D275" t="s">
        <v>390</v>
      </c>
      <c r="E275" t="s">
        <v>375</v>
      </c>
      <c r="F275" t="s">
        <v>18</v>
      </c>
      <c r="G275" t="s">
        <v>388</v>
      </c>
      <c r="H275" t="s">
        <v>18</v>
      </c>
      <c r="I275">
        <v>0</v>
      </c>
      <c r="K275" s="4" t="str">
        <f t="shared" si="17"/>
        <v/>
      </c>
      <c r="L275" s="4" t="str">
        <f t="shared" si="18"/>
        <v/>
      </c>
      <c r="M275" s="4" t="str">
        <f>IF(AND($H275="Expense Total",NOT(ISBLANK($L275))), VLOOKUP($L275,'Cash Flow Report'!$A$7:$T$107,4,FALSE),"")</f>
        <v/>
      </c>
      <c r="O275" s="4" t="str">
        <f t="shared" si="19"/>
        <v/>
      </c>
      <c r="P275" s="4" t="str">
        <f t="shared" si="20"/>
        <v/>
      </c>
      <c r="Q275" s="4" t="str">
        <f>IF(AND($H275="Income Total",NOT(ISBLANK($P275))), VLOOKUP($P275,'Cash Flow Report'!$A$7:$T$107,7,FALSE),"")</f>
        <v/>
      </c>
    </row>
    <row r="276" spans="1:17" x14ac:dyDescent="0.25">
      <c r="A276" t="s">
        <v>369</v>
      </c>
      <c r="B276" t="s">
        <v>18</v>
      </c>
      <c r="C276" t="s">
        <v>59</v>
      </c>
      <c r="D276" t="s">
        <v>390</v>
      </c>
      <c r="E276" t="s">
        <v>375</v>
      </c>
      <c r="F276" t="s">
        <v>18</v>
      </c>
      <c r="G276" t="s">
        <v>385</v>
      </c>
      <c r="H276" t="s">
        <v>18</v>
      </c>
      <c r="I276">
        <v>0</v>
      </c>
      <c r="K276" s="4" t="str">
        <f t="shared" si="17"/>
        <v/>
      </c>
      <c r="L276" s="4" t="str">
        <f t="shared" si="18"/>
        <v/>
      </c>
      <c r="M276" s="4" t="str">
        <f>IF(AND($H276="Expense Total",NOT(ISBLANK($L276))), VLOOKUP($L276,'Cash Flow Report'!$A$7:$T$107,4,FALSE),"")</f>
        <v/>
      </c>
      <c r="O276" s="4" t="str">
        <f t="shared" si="19"/>
        <v/>
      </c>
      <c r="P276" s="4" t="str">
        <f t="shared" si="20"/>
        <v/>
      </c>
      <c r="Q276" s="4" t="str">
        <f>IF(AND($H276="Income Total",NOT(ISBLANK($P276))), VLOOKUP($P276,'Cash Flow Report'!$A$7:$T$107,7,FALSE),"")</f>
        <v/>
      </c>
    </row>
    <row r="277" spans="1:17" x14ac:dyDescent="0.25">
      <c r="A277" t="s">
        <v>369</v>
      </c>
      <c r="B277" t="s">
        <v>391</v>
      </c>
      <c r="C277" t="s">
        <v>15</v>
      </c>
      <c r="D277" t="s">
        <v>42</v>
      </c>
      <c r="E277" t="s">
        <v>371</v>
      </c>
      <c r="F277" t="s">
        <v>18</v>
      </c>
      <c r="G277" t="s">
        <v>372</v>
      </c>
      <c r="H277" t="s">
        <v>373</v>
      </c>
      <c r="I277">
        <v>101916.24</v>
      </c>
      <c r="K277" s="4" t="str">
        <f t="shared" si="17"/>
        <v/>
      </c>
      <c r="L277" s="4" t="str">
        <f t="shared" si="18"/>
        <v/>
      </c>
      <c r="M277" s="4" t="str">
        <f>IF(AND($H277="Expense Total",NOT(ISBLANK($L277))), VLOOKUP($L277,'Cash Flow Report'!$A$7:$T$107,4,FALSE),"")</f>
        <v/>
      </c>
      <c r="O277" s="4" t="str">
        <f t="shared" si="19"/>
        <v/>
      </c>
      <c r="P277" s="4" t="str">
        <f t="shared" si="20"/>
        <v/>
      </c>
      <c r="Q277" s="4" t="str">
        <f>IF(AND($H277="Income Total",NOT(ISBLANK($P277))), VLOOKUP($P277,'Cash Flow Report'!$A$7:$T$107,7,FALSE),"")</f>
        <v/>
      </c>
    </row>
    <row r="278" spans="1:17" x14ac:dyDescent="0.25">
      <c r="A278" t="s">
        <v>369</v>
      </c>
      <c r="B278" t="s">
        <v>18</v>
      </c>
      <c r="C278" t="s">
        <v>36</v>
      </c>
      <c r="D278" t="s">
        <v>46</v>
      </c>
      <c r="E278" t="s">
        <v>18</v>
      </c>
      <c r="F278" t="s">
        <v>18</v>
      </c>
      <c r="G278" t="s">
        <v>372</v>
      </c>
      <c r="H278" t="s">
        <v>18</v>
      </c>
      <c r="I278">
        <v>-133817.5</v>
      </c>
      <c r="K278" s="4" t="str">
        <f t="shared" si="17"/>
        <v/>
      </c>
      <c r="L278" s="4" t="str">
        <f t="shared" si="18"/>
        <v/>
      </c>
      <c r="M278" s="4" t="str">
        <f>IF(AND($H278="Expense Total",NOT(ISBLANK($L278))), VLOOKUP($L278,'Cash Flow Report'!$A$7:$T$107,4,FALSE),"")</f>
        <v/>
      </c>
      <c r="O278" s="4" t="str">
        <f t="shared" si="19"/>
        <v/>
      </c>
      <c r="P278" s="4" t="str">
        <f t="shared" si="20"/>
        <v/>
      </c>
      <c r="Q278" s="4" t="str">
        <f>IF(AND($H278="Income Total",NOT(ISBLANK($P278))), VLOOKUP($P278,'Cash Flow Report'!$A$7:$T$107,7,FALSE),"")</f>
        <v/>
      </c>
    </row>
    <row r="279" spans="1:17" x14ac:dyDescent="0.25">
      <c r="A279" t="s">
        <v>369</v>
      </c>
      <c r="B279" t="s">
        <v>18</v>
      </c>
      <c r="C279" t="s">
        <v>36</v>
      </c>
      <c r="D279" t="s">
        <v>46</v>
      </c>
      <c r="E279" t="s">
        <v>18</v>
      </c>
      <c r="F279" t="s">
        <v>18</v>
      </c>
      <c r="G279" t="s">
        <v>392</v>
      </c>
      <c r="H279" t="s">
        <v>18</v>
      </c>
      <c r="I279">
        <v>-15544.79</v>
      </c>
      <c r="K279" s="4" t="str">
        <f t="shared" si="17"/>
        <v/>
      </c>
      <c r="L279" s="4" t="str">
        <f t="shared" si="18"/>
        <v/>
      </c>
      <c r="M279" s="4" t="str">
        <f>IF(AND($H279="Expense Total",NOT(ISBLANK($L279))), VLOOKUP($L279,'Cash Flow Report'!$A$7:$T$107,4,FALSE),"")</f>
        <v/>
      </c>
      <c r="O279" s="4" t="str">
        <f t="shared" si="19"/>
        <v/>
      </c>
      <c r="P279" s="4" t="str">
        <f t="shared" si="20"/>
        <v/>
      </c>
      <c r="Q279" s="4" t="str">
        <f>IF(AND($H279="Income Total",NOT(ISBLANK($P279))), VLOOKUP($P279,'Cash Flow Report'!$A$7:$T$107,7,FALSE),"")</f>
        <v/>
      </c>
    </row>
    <row r="280" spans="1:17" x14ac:dyDescent="0.25">
      <c r="A280" t="s">
        <v>369</v>
      </c>
      <c r="B280" t="s">
        <v>18</v>
      </c>
      <c r="C280" t="s">
        <v>36</v>
      </c>
      <c r="D280" t="s">
        <v>12</v>
      </c>
      <c r="E280" t="s">
        <v>18</v>
      </c>
      <c r="F280" t="s">
        <v>18</v>
      </c>
      <c r="G280" t="s">
        <v>372</v>
      </c>
      <c r="H280" t="s">
        <v>18</v>
      </c>
      <c r="I280">
        <v>-8005.97</v>
      </c>
      <c r="K280" s="4" t="str">
        <f t="shared" si="17"/>
        <v/>
      </c>
      <c r="L280" s="4" t="str">
        <f t="shared" si="18"/>
        <v/>
      </c>
      <c r="M280" s="4" t="str">
        <f>IF(AND($H280="Expense Total",NOT(ISBLANK($L280))), VLOOKUP($L280,'Cash Flow Report'!$A$7:$T$107,4,FALSE),"")</f>
        <v/>
      </c>
      <c r="O280" s="4" t="str">
        <f t="shared" si="19"/>
        <v/>
      </c>
      <c r="P280" s="4" t="str">
        <f t="shared" si="20"/>
        <v/>
      </c>
      <c r="Q280" s="4" t="str">
        <f>IF(AND($H280="Income Total",NOT(ISBLANK($P280))), VLOOKUP($P280,'Cash Flow Report'!$A$7:$T$107,7,FALSE),"")</f>
        <v/>
      </c>
    </row>
    <row r="281" spans="1:17" ht="15.75" x14ac:dyDescent="0.25">
      <c r="A281" t="s">
        <v>369</v>
      </c>
      <c r="B281" t="s">
        <v>18</v>
      </c>
      <c r="C281" t="s">
        <v>18</v>
      </c>
      <c r="D281" t="s">
        <v>18</v>
      </c>
      <c r="E281" t="s">
        <v>18</v>
      </c>
      <c r="F281" t="s">
        <v>18</v>
      </c>
      <c r="G281" t="s">
        <v>18</v>
      </c>
      <c r="H281" s="3" t="s">
        <v>35</v>
      </c>
      <c r="I281">
        <v>-15790.76</v>
      </c>
      <c r="K281" s="4">
        <f t="shared" si="17"/>
        <v>-15790.76</v>
      </c>
      <c r="L281" s="4" t="str">
        <f t="shared" si="18"/>
        <v>35 Franklin</v>
      </c>
      <c r="M281" s="4">
        <f>IF(AND($H281="Expense Total",NOT(ISBLANK($L281))), VLOOKUP($L281,'Cash Flow Report'!$A$7:$T$107,4,FALSE),"")</f>
        <v>-15790.76</v>
      </c>
      <c r="O281" s="4" t="str">
        <f t="shared" si="19"/>
        <v/>
      </c>
      <c r="P281" s="4" t="str">
        <f t="shared" si="20"/>
        <v/>
      </c>
      <c r="Q281" s="4" t="str">
        <f>IF(AND($H281="Income Total",NOT(ISBLANK($P281))), VLOOKUP($P281,'Cash Flow Report'!$A$7:$T$107,7,FALSE),"")</f>
        <v/>
      </c>
    </row>
    <row r="282" spans="1:17" x14ac:dyDescent="0.25">
      <c r="A282" t="s">
        <v>369</v>
      </c>
      <c r="B282" t="s">
        <v>18</v>
      </c>
      <c r="C282" t="s">
        <v>36</v>
      </c>
      <c r="D282" t="s">
        <v>37</v>
      </c>
      <c r="E282" t="s">
        <v>18</v>
      </c>
      <c r="F282" t="s">
        <v>18</v>
      </c>
      <c r="G282" t="s">
        <v>393</v>
      </c>
      <c r="H282" t="s">
        <v>18</v>
      </c>
      <c r="I282">
        <v>278322.63</v>
      </c>
      <c r="K282" s="4" t="str">
        <f t="shared" si="17"/>
        <v/>
      </c>
      <c r="L282" s="4" t="str">
        <f t="shared" si="18"/>
        <v/>
      </c>
      <c r="M282" s="4" t="str">
        <f>IF(AND($H282="Expense Total",NOT(ISBLANK($L282))), VLOOKUP($L282,'Cash Flow Report'!$A$7:$T$107,4,FALSE),"")</f>
        <v/>
      </c>
      <c r="O282" s="4" t="str">
        <f t="shared" si="19"/>
        <v/>
      </c>
      <c r="P282" s="4" t="str">
        <f t="shared" si="20"/>
        <v/>
      </c>
      <c r="Q282" s="4" t="str">
        <f>IF(AND($H282="Income Total",NOT(ISBLANK($P282))), VLOOKUP($P282,'Cash Flow Report'!$A$7:$T$107,7,FALSE),"")</f>
        <v/>
      </c>
    </row>
    <row r="283" spans="1:17" ht="15.75" x14ac:dyDescent="0.25">
      <c r="A283" t="s">
        <v>369</v>
      </c>
      <c r="B283" t="s">
        <v>18</v>
      </c>
      <c r="C283" t="s">
        <v>18</v>
      </c>
      <c r="D283" t="s">
        <v>18</v>
      </c>
      <c r="E283" t="s">
        <v>18</v>
      </c>
      <c r="F283" t="s">
        <v>18</v>
      </c>
      <c r="G283" t="s">
        <v>18</v>
      </c>
      <c r="H283" s="3" t="s">
        <v>39</v>
      </c>
      <c r="I283">
        <v>278322.63</v>
      </c>
      <c r="K283" s="4" t="str">
        <f t="shared" si="17"/>
        <v/>
      </c>
      <c r="L283" s="4" t="str">
        <f t="shared" si="18"/>
        <v/>
      </c>
      <c r="M283" s="4" t="str">
        <f>IF(AND($H283="Expense Total",NOT(ISBLANK($L283))), VLOOKUP($L283,'Cash Flow Report'!$A$7:$T$107,4,FALSE),"")</f>
        <v/>
      </c>
      <c r="O283" s="4">
        <f t="shared" si="19"/>
        <v>278322.63</v>
      </c>
      <c r="P283" s="4" t="str">
        <f t="shared" si="20"/>
        <v>35 Franklin</v>
      </c>
      <c r="Q283" s="4">
        <f>IF(AND($H283="Income Total",NOT(ISBLANK($P283))), VLOOKUP($P283,'Cash Flow Report'!$A$7:$T$107,7,FALSE),"")</f>
        <v>278322.63</v>
      </c>
    </row>
    <row r="284" spans="1:17" x14ac:dyDescent="0.25">
      <c r="K284" s="4" t="str">
        <f t="shared" si="17"/>
        <v/>
      </c>
      <c r="L284" s="4" t="str">
        <f t="shared" si="18"/>
        <v/>
      </c>
      <c r="M284" s="4" t="str">
        <f>IF(AND($H284="Expense Total",NOT(ISBLANK($L284))), VLOOKUP($L284,'Cash Flow Report'!$A$7:$T$107,4,FALSE),"")</f>
        <v/>
      </c>
      <c r="O284" s="4" t="str">
        <f t="shared" si="19"/>
        <v/>
      </c>
      <c r="P284" s="4" t="str">
        <f t="shared" si="20"/>
        <v/>
      </c>
      <c r="Q284" s="4" t="str">
        <f>IF(AND($H284="Income Total",NOT(ISBLANK($P284))), VLOOKUP($P284,'Cash Flow Report'!$A$7:$T$107,7,FALSE),"")</f>
        <v/>
      </c>
    </row>
    <row r="285" spans="1:17" x14ac:dyDescent="0.25">
      <c r="A285" t="s">
        <v>394</v>
      </c>
      <c r="B285" t="s">
        <v>395</v>
      </c>
      <c r="C285" t="s">
        <v>15</v>
      </c>
      <c r="D285" t="s">
        <v>396</v>
      </c>
      <c r="E285" t="s">
        <v>397</v>
      </c>
      <c r="F285" t="s">
        <v>398</v>
      </c>
      <c r="G285" t="s">
        <v>399</v>
      </c>
      <c r="H285" t="s">
        <v>399</v>
      </c>
      <c r="I285">
        <v>201.55</v>
      </c>
      <c r="K285" s="4" t="str">
        <f t="shared" si="17"/>
        <v/>
      </c>
      <c r="L285" s="4" t="str">
        <f t="shared" si="18"/>
        <v/>
      </c>
      <c r="M285" s="4" t="str">
        <f>IF(AND($H285="Expense Total",NOT(ISBLANK($L285))), VLOOKUP($L285,'Cash Flow Report'!$A$7:$T$107,4,FALSE),"")</f>
        <v/>
      </c>
      <c r="O285" s="4" t="str">
        <f t="shared" si="19"/>
        <v/>
      </c>
      <c r="P285" s="4" t="str">
        <f t="shared" si="20"/>
        <v/>
      </c>
      <c r="Q285" s="4" t="str">
        <f>IF(AND($H285="Income Total",NOT(ISBLANK($P285))), VLOOKUP($P285,'Cash Flow Report'!$A$7:$T$107,7,FALSE),"")</f>
        <v/>
      </c>
    </row>
    <row r="286" spans="1:17" x14ac:dyDescent="0.25">
      <c r="A286" t="s">
        <v>394</v>
      </c>
      <c r="B286" t="s">
        <v>18</v>
      </c>
      <c r="C286" t="s">
        <v>59</v>
      </c>
      <c r="D286" t="s">
        <v>124</v>
      </c>
      <c r="E286" t="s">
        <v>397</v>
      </c>
      <c r="F286" t="s">
        <v>18</v>
      </c>
      <c r="G286" t="s">
        <v>399</v>
      </c>
      <c r="H286" t="s">
        <v>18</v>
      </c>
      <c r="I286">
        <v>0</v>
      </c>
      <c r="K286" s="4" t="str">
        <f t="shared" si="17"/>
        <v/>
      </c>
      <c r="L286" s="4" t="str">
        <f t="shared" si="18"/>
        <v/>
      </c>
      <c r="M286" s="4" t="str">
        <f>IF(AND($H286="Expense Total",NOT(ISBLANK($L286))), VLOOKUP($L286,'Cash Flow Report'!$A$7:$T$107,4,FALSE),"")</f>
        <v/>
      </c>
      <c r="O286" s="4" t="str">
        <f t="shared" si="19"/>
        <v/>
      </c>
      <c r="P286" s="4" t="str">
        <f t="shared" si="20"/>
        <v/>
      </c>
      <c r="Q286" s="4" t="str">
        <f>IF(AND($H286="Income Total",NOT(ISBLANK($P286))), VLOOKUP($P286,'Cash Flow Report'!$A$7:$T$107,7,FALSE),"")</f>
        <v/>
      </c>
    </row>
    <row r="287" spans="1:17" x14ac:dyDescent="0.25">
      <c r="A287" t="s">
        <v>394</v>
      </c>
      <c r="B287" t="s">
        <v>400</v>
      </c>
      <c r="C287" t="s">
        <v>15</v>
      </c>
      <c r="D287" t="s">
        <v>62</v>
      </c>
      <c r="E287" t="s">
        <v>397</v>
      </c>
      <c r="F287" t="s">
        <v>401</v>
      </c>
      <c r="G287" t="s">
        <v>402</v>
      </c>
      <c r="H287" t="s">
        <v>402</v>
      </c>
      <c r="I287">
        <v>2944.64</v>
      </c>
      <c r="K287" s="4" t="str">
        <f t="shared" si="17"/>
        <v/>
      </c>
      <c r="L287" s="4" t="str">
        <f t="shared" si="18"/>
        <v/>
      </c>
      <c r="M287" s="4" t="str">
        <f>IF(AND($H287="Expense Total",NOT(ISBLANK($L287))), VLOOKUP($L287,'Cash Flow Report'!$A$7:$T$107,4,FALSE),"")</f>
        <v/>
      </c>
      <c r="O287" s="4" t="str">
        <f t="shared" si="19"/>
        <v/>
      </c>
      <c r="P287" s="4" t="str">
        <f t="shared" si="20"/>
        <v/>
      </c>
      <c r="Q287" s="4" t="str">
        <f>IF(AND($H287="Income Total",NOT(ISBLANK($P287))), VLOOKUP($P287,'Cash Flow Report'!$A$7:$T$107,7,FALSE),"")</f>
        <v/>
      </c>
    </row>
    <row r="288" spans="1:17" x14ac:dyDescent="0.25">
      <c r="A288" t="s">
        <v>394</v>
      </c>
      <c r="B288" t="s">
        <v>403</v>
      </c>
      <c r="C288" t="s">
        <v>15</v>
      </c>
      <c r="D288" t="s">
        <v>62</v>
      </c>
      <c r="E288" t="s">
        <v>404</v>
      </c>
      <c r="F288" t="s">
        <v>18</v>
      </c>
      <c r="G288" t="s">
        <v>405</v>
      </c>
      <c r="H288" t="s">
        <v>406</v>
      </c>
      <c r="I288">
        <v>9000</v>
      </c>
      <c r="K288" s="4" t="str">
        <f t="shared" si="17"/>
        <v/>
      </c>
      <c r="L288" s="4" t="str">
        <f t="shared" si="18"/>
        <v/>
      </c>
      <c r="M288" s="4" t="str">
        <f>IF(AND($H288="Expense Total",NOT(ISBLANK($L288))), VLOOKUP($L288,'Cash Flow Report'!$A$7:$T$107,4,FALSE),"")</f>
        <v/>
      </c>
      <c r="O288" s="4" t="str">
        <f t="shared" si="19"/>
        <v/>
      </c>
      <c r="P288" s="4" t="str">
        <f t="shared" si="20"/>
        <v/>
      </c>
      <c r="Q288" s="4" t="str">
        <f>IF(AND($H288="Income Total",NOT(ISBLANK($P288))), VLOOKUP($P288,'Cash Flow Report'!$A$7:$T$107,7,FALSE),"")</f>
        <v/>
      </c>
    </row>
    <row r="289" spans="1:17" x14ac:dyDescent="0.25">
      <c r="A289" t="s">
        <v>394</v>
      </c>
      <c r="B289" t="s">
        <v>18</v>
      </c>
      <c r="C289" t="s">
        <v>59</v>
      </c>
      <c r="D289" t="s">
        <v>390</v>
      </c>
      <c r="E289" t="s">
        <v>404</v>
      </c>
      <c r="F289" t="s">
        <v>18</v>
      </c>
      <c r="G289" t="s">
        <v>405</v>
      </c>
      <c r="H289" t="s">
        <v>18</v>
      </c>
      <c r="I289">
        <v>0</v>
      </c>
      <c r="K289" s="4" t="str">
        <f t="shared" si="17"/>
        <v/>
      </c>
      <c r="L289" s="4" t="str">
        <f t="shared" si="18"/>
        <v/>
      </c>
      <c r="M289" s="4" t="str">
        <f>IF(AND($H289="Expense Total",NOT(ISBLANK($L289))), VLOOKUP($L289,'Cash Flow Report'!$A$7:$T$107,4,FALSE),"")</f>
        <v/>
      </c>
      <c r="O289" s="4" t="str">
        <f t="shared" si="19"/>
        <v/>
      </c>
      <c r="P289" s="4" t="str">
        <f t="shared" si="20"/>
        <v/>
      </c>
      <c r="Q289" s="4" t="str">
        <f>IF(AND($H289="Income Total",NOT(ISBLANK($P289))), VLOOKUP($P289,'Cash Flow Report'!$A$7:$T$107,7,FALSE),"")</f>
        <v/>
      </c>
    </row>
    <row r="290" spans="1:17" x14ac:dyDescent="0.25">
      <c r="A290" t="s">
        <v>394</v>
      </c>
      <c r="B290" t="s">
        <v>407</v>
      </c>
      <c r="C290" t="s">
        <v>15</v>
      </c>
      <c r="D290" t="s">
        <v>22</v>
      </c>
      <c r="E290" t="s">
        <v>397</v>
      </c>
      <c r="F290" t="s">
        <v>401</v>
      </c>
      <c r="G290" t="s">
        <v>402</v>
      </c>
      <c r="H290" t="s">
        <v>408</v>
      </c>
      <c r="I290">
        <v>10811.94</v>
      </c>
      <c r="K290" s="4" t="str">
        <f t="shared" si="17"/>
        <v/>
      </c>
      <c r="L290" s="4" t="str">
        <f t="shared" si="18"/>
        <v/>
      </c>
      <c r="M290" s="4" t="str">
        <f>IF(AND($H290="Expense Total",NOT(ISBLANK($L290))), VLOOKUP($L290,'Cash Flow Report'!$A$7:$T$107,4,FALSE),"")</f>
        <v/>
      </c>
      <c r="O290" s="4" t="str">
        <f t="shared" si="19"/>
        <v/>
      </c>
      <c r="P290" s="4" t="str">
        <f t="shared" si="20"/>
        <v/>
      </c>
      <c r="Q290" s="4" t="str">
        <f>IF(AND($H290="Income Total",NOT(ISBLANK($P290))), VLOOKUP($P290,'Cash Flow Report'!$A$7:$T$107,7,FALSE),"")</f>
        <v/>
      </c>
    </row>
    <row r="291" spans="1:17" x14ac:dyDescent="0.25">
      <c r="A291" t="s">
        <v>394</v>
      </c>
      <c r="B291" t="s">
        <v>409</v>
      </c>
      <c r="C291" t="s">
        <v>15</v>
      </c>
      <c r="D291" t="s">
        <v>135</v>
      </c>
      <c r="E291" t="s">
        <v>397</v>
      </c>
      <c r="F291" t="s">
        <v>398</v>
      </c>
      <c r="G291" t="s">
        <v>399</v>
      </c>
      <c r="H291" t="s">
        <v>410</v>
      </c>
      <c r="I291">
        <v>1000</v>
      </c>
      <c r="K291" s="4" t="str">
        <f t="shared" si="17"/>
        <v/>
      </c>
      <c r="L291" s="4" t="str">
        <f t="shared" si="18"/>
        <v/>
      </c>
      <c r="M291" s="4" t="str">
        <f>IF(AND($H291="Expense Total",NOT(ISBLANK($L291))), VLOOKUP($L291,'Cash Flow Report'!$A$7:$T$107,4,FALSE),"")</f>
        <v/>
      </c>
      <c r="O291" s="4" t="str">
        <f t="shared" si="19"/>
        <v/>
      </c>
      <c r="P291" s="4" t="str">
        <f t="shared" si="20"/>
        <v/>
      </c>
      <c r="Q291" s="4" t="str">
        <f>IF(AND($H291="Income Total",NOT(ISBLANK($P291))), VLOOKUP($P291,'Cash Flow Report'!$A$7:$T$107,7,FALSE),"")</f>
        <v/>
      </c>
    </row>
    <row r="292" spans="1:17" x14ac:dyDescent="0.25">
      <c r="A292" t="s">
        <v>394</v>
      </c>
      <c r="B292" t="s">
        <v>18</v>
      </c>
      <c r="C292" t="s">
        <v>59</v>
      </c>
      <c r="D292" t="s">
        <v>338</v>
      </c>
      <c r="E292" t="s">
        <v>397</v>
      </c>
      <c r="F292" t="s">
        <v>18</v>
      </c>
      <c r="G292" t="s">
        <v>399</v>
      </c>
      <c r="H292" t="s">
        <v>18</v>
      </c>
      <c r="I292">
        <v>0</v>
      </c>
      <c r="K292" s="4" t="str">
        <f t="shared" si="17"/>
        <v/>
      </c>
      <c r="L292" s="4" t="str">
        <f t="shared" si="18"/>
        <v/>
      </c>
      <c r="M292" s="4" t="str">
        <f>IF(AND($H292="Expense Total",NOT(ISBLANK($L292))), VLOOKUP($L292,'Cash Flow Report'!$A$7:$T$107,4,FALSE),"")</f>
        <v/>
      </c>
      <c r="O292" s="4" t="str">
        <f t="shared" si="19"/>
        <v/>
      </c>
      <c r="P292" s="4" t="str">
        <f t="shared" si="20"/>
        <v/>
      </c>
      <c r="Q292" s="4" t="str">
        <f>IF(AND($H292="Income Total",NOT(ISBLANK($P292))), VLOOKUP($P292,'Cash Flow Report'!$A$7:$T$107,7,FALSE),"")</f>
        <v/>
      </c>
    </row>
    <row r="293" spans="1:17" x14ac:dyDescent="0.25">
      <c r="A293" t="s">
        <v>394</v>
      </c>
      <c r="B293" t="s">
        <v>411</v>
      </c>
      <c r="C293" t="s">
        <v>15</v>
      </c>
      <c r="D293" t="s">
        <v>221</v>
      </c>
      <c r="E293" t="s">
        <v>397</v>
      </c>
      <c r="F293" t="s">
        <v>401</v>
      </c>
      <c r="G293" t="s">
        <v>402</v>
      </c>
      <c r="H293" t="s">
        <v>402</v>
      </c>
      <c r="I293">
        <v>11050.74</v>
      </c>
      <c r="K293" s="4" t="str">
        <f t="shared" si="17"/>
        <v/>
      </c>
      <c r="L293" s="4" t="str">
        <f t="shared" si="18"/>
        <v/>
      </c>
      <c r="M293" s="4" t="str">
        <f>IF(AND($H293="Expense Total",NOT(ISBLANK($L293))), VLOOKUP($L293,'Cash Flow Report'!$A$7:$T$107,4,FALSE),"")</f>
        <v/>
      </c>
      <c r="O293" s="4" t="str">
        <f t="shared" si="19"/>
        <v/>
      </c>
      <c r="P293" s="4" t="str">
        <f t="shared" si="20"/>
        <v/>
      </c>
      <c r="Q293" s="4" t="str">
        <f>IF(AND($H293="Income Total",NOT(ISBLANK($P293))), VLOOKUP($P293,'Cash Flow Report'!$A$7:$T$107,7,FALSE),"")</f>
        <v/>
      </c>
    </row>
    <row r="294" spans="1:17" x14ac:dyDescent="0.25">
      <c r="A294" t="s">
        <v>394</v>
      </c>
      <c r="B294" t="s">
        <v>412</v>
      </c>
      <c r="C294" t="s">
        <v>15</v>
      </c>
      <c r="D294" t="s">
        <v>46</v>
      </c>
      <c r="E294" t="s">
        <v>397</v>
      </c>
      <c r="F294" t="s">
        <v>398</v>
      </c>
      <c r="G294" t="s">
        <v>399</v>
      </c>
      <c r="H294" t="s">
        <v>399</v>
      </c>
      <c r="I294">
        <v>731.97</v>
      </c>
      <c r="K294" s="4" t="str">
        <f t="shared" si="17"/>
        <v/>
      </c>
      <c r="L294" s="4" t="str">
        <f t="shared" si="18"/>
        <v/>
      </c>
      <c r="M294" s="4" t="str">
        <f>IF(AND($H294="Expense Total",NOT(ISBLANK($L294))), VLOOKUP($L294,'Cash Flow Report'!$A$7:$T$107,4,FALSE),"")</f>
        <v/>
      </c>
      <c r="O294" s="4" t="str">
        <f t="shared" si="19"/>
        <v/>
      </c>
      <c r="P294" s="4" t="str">
        <f t="shared" si="20"/>
        <v/>
      </c>
      <c r="Q294" s="4" t="str">
        <f>IF(AND($H294="Income Total",NOT(ISBLANK($P294))), VLOOKUP($P294,'Cash Flow Report'!$A$7:$T$107,7,FALSE),"")</f>
        <v/>
      </c>
    </row>
    <row r="295" spans="1:17" x14ac:dyDescent="0.25">
      <c r="A295" t="s">
        <v>394</v>
      </c>
      <c r="B295" t="s">
        <v>18</v>
      </c>
      <c r="C295" t="s">
        <v>59</v>
      </c>
      <c r="D295" t="s">
        <v>217</v>
      </c>
      <c r="E295" t="s">
        <v>397</v>
      </c>
      <c r="F295" t="s">
        <v>18</v>
      </c>
      <c r="G295" t="s">
        <v>399</v>
      </c>
      <c r="H295" t="s">
        <v>18</v>
      </c>
      <c r="I295">
        <v>0</v>
      </c>
      <c r="K295" s="4" t="str">
        <f t="shared" si="17"/>
        <v/>
      </c>
      <c r="L295" s="4" t="str">
        <f t="shared" si="18"/>
        <v/>
      </c>
      <c r="M295" s="4" t="str">
        <f>IF(AND($H295="Expense Total",NOT(ISBLANK($L295))), VLOOKUP($L295,'Cash Flow Report'!$A$7:$T$107,4,FALSE),"")</f>
        <v/>
      </c>
      <c r="O295" s="4" t="str">
        <f t="shared" si="19"/>
        <v/>
      </c>
      <c r="P295" s="4" t="str">
        <f t="shared" si="20"/>
        <v/>
      </c>
      <c r="Q295" s="4" t="str">
        <f>IF(AND($H295="Income Total",NOT(ISBLANK($P295))), VLOOKUP($P295,'Cash Flow Report'!$A$7:$T$107,7,FALSE),"")</f>
        <v/>
      </c>
    </row>
    <row r="296" spans="1:17" ht="15.75" x14ac:dyDescent="0.25">
      <c r="A296" t="s">
        <v>394</v>
      </c>
      <c r="B296" t="s">
        <v>18</v>
      </c>
      <c r="C296" t="s">
        <v>18</v>
      </c>
      <c r="D296" t="s">
        <v>18</v>
      </c>
      <c r="E296" t="s">
        <v>18</v>
      </c>
      <c r="F296" t="s">
        <v>18</v>
      </c>
      <c r="G296" t="s">
        <v>18</v>
      </c>
      <c r="H296" s="3" t="s">
        <v>35</v>
      </c>
      <c r="I296">
        <v>35740.839999999997</v>
      </c>
      <c r="K296" s="4">
        <f t="shared" si="17"/>
        <v>35740.839999999997</v>
      </c>
      <c r="L296" s="4" t="str">
        <f t="shared" si="18"/>
        <v>36 Fremont</v>
      </c>
      <c r="M296" s="4">
        <f>IF(AND($H296="Expense Total",NOT(ISBLANK($L296))), VLOOKUP($L296,'Cash Flow Report'!$A$7:$T$107,4,FALSE),"")</f>
        <v>35740.839999999997</v>
      </c>
      <c r="O296" s="4" t="str">
        <f t="shared" si="19"/>
        <v/>
      </c>
      <c r="P296" s="4" t="str">
        <f t="shared" si="20"/>
        <v/>
      </c>
      <c r="Q296" s="4" t="str">
        <f>IF(AND($H296="Income Total",NOT(ISBLANK($P296))), VLOOKUP($P296,'Cash Flow Report'!$A$7:$T$107,7,FALSE),"")</f>
        <v/>
      </c>
    </row>
    <row r="297" spans="1:17" x14ac:dyDescent="0.25">
      <c r="A297" t="s">
        <v>394</v>
      </c>
      <c r="B297" t="s">
        <v>413</v>
      </c>
      <c r="C297" t="s">
        <v>169</v>
      </c>
      <c r="D297" t="s">
        <v>390</v>
      </c>
      <c r="E297" t="s">
        <v>171</v>
      </c>
      <c r="F297" t="s">
        <v>18</v>
      </c>
      <c r="G297" t="s">
        <v>405</v>
      </c>
      <c r="H297" t="s">
        <v>18</v>
      </c>
      <c r="I297">
        <v>7200</v>
      </c>
      <c r="K297" s="4" t="str">
        <f t="shared" si="17"/>
        <v/>
      </c>
      <c r="L297" s="4" t="str">
        <f t="shared" si="18"/>
        <v/>
      </c>
      <c r="M297" s="4" t="str">
        <f>IF(AND($H297="Expense Total",NOT(ISBLANK($L297))), VLOOKUP($L297,'Cash Flow Report'!$A$7:$T$107,4,FALSE),"")</f>
        <v/>
      </c>
      <c r="O297" s="4" t="str">
        <f t="shared" si="19"/>
        <v/>
      </c>
      <c r="P297" s="4" t="str">
        <f t="shared" si="20"/>
        <v/>
      </c>
      <c r="Q297" s="4" t="str">
        <f>IF(AND($H297="Income Total",NOT(ISBLANK($P297))), VLOOKUP($P297,'Cash Flow Report'!$A$7:$T$107,7,FALSE),"")</f>
        <v/>
      </c>
    </row>
    <row r="298" spans="1:17" x14ac:dyDescent="0.25">
      <c r="A298" t="s">
        <v>394</v>
      </c>
      <c r="B298" t="s">
        <v>18</v>
      </c>
      <c r="C298" t="s">
        <v>36</v>
      </c>
      <c r="D298" t="s">
        <v>37</v>
      </c>
      <c r="E298" t="s">
        <v>18</v>
      </c>
      <c r="F298" t="s">
        <v>18</v>
      </c>
      <c r="G298" t="s">
        <v>414</v>
      </c>
      <c r="H298" t="s">
        <v>18</v>
      </c>
      <c r="I298">
        <v>239534.55</v>
      </c>
      <c r="K298" s="4" t="str">
        <f t="shared" si="17"/>
        <v/>
      </c>
      <c r="L298" s="4" t="str">
        <f t="shared" si="18"/>
        <v/>
      </c>
      <c r="M298" s="4" t="str">
        <f>IF(AND($H298="Expense Total",NOT(ISBLANK($L298))), VLOOKUP($L298,'Cash Flow Report'!$A$7:$T$107,4,FALSE),"")</f>
        <v/>
      </c>
      <c r="O298" s="4" t="str">
        <f t="shared" si="19"/>
        <v/>
      </c>
      <c r="P298" s="4" t="str">
        <f t="shared" si="20"/>
        <v/>
      </c>
      <c r="Q298" s="4" t="str">
        <f>IF(AND($H298="Income Total",NOT(ISBLANK($P298))), VLOOKUP($P298,'Cash Flow Report'!$A$7:$T$107,7,FALSE),"")</f>
        <v/>
      </c>
    </row>
    <row r="299" spans="1:17" ht="15.75" x14ac:dyDescent="0.25">
      <c r="A299" t="s">
        <v>394</v>
      </c>
      <c r="B299" t="s">
        <v>18</v>
      </c>
      <c r="C299" t="s">
        <v>18</v>
      </c>
      <c r="D299" t="s">
        <v>18</v>
      </c>
      <c r="E299" t="s">
        <v>18</v>
      </c>
      <c r="F299" t="s">
        <v>18</v>
      </c>
      <c r="G299" t="s">
        <v>18</v>
      </c>
      <c r="H299" s="3" t="s">
        <v>39</v>
      </c>
      <c r="I299">
        <v>246734.55</v>
      </c>
      <c r="K299" s="4" t="str">
        <f t="shared" si="17"/>
        <v/>
      </c>
      <c r="L299" s="4" t="str">
        <f t="shared" si="18"/>
        <v/>
      </c>
      <c r="M299" s="4" t="str">
        <f>IF(AND($H299="Expense Total",NOT(ISBLANK($L299))), VLOOKUP($L299,'Cash Flow Report'!$A$7:$T$107,4,FALSE),"")</f>
        <v/>
      </c>
      <c r="O299" s="4">
        <f t="shared" si="19"/>
        <v>246734.55</v>
      </c>
      <c r="P299" s="4" t="str">
        <f t="shared" si="20"/>
        <v>36 Fremont</v>
      </c>
      <c r="Q299" s="4">
        <f>IF(AND($H299="Income Total",NOT(ISBLANK($P299))), VLOOKUP($P299,'Cash Flow Report'!$A$7:$T$107,7,FALSE),"")</f>
        <v>246734.55</v>
      </c>
    </row>
    <row r="300" spans="1:17" x14ac:dyDescent="0.25">
      <c r="K300" s="4" t="str">
        <f t="shared" si="17"/>
        <v/>
      </c>
      <c r="L300" s="4" t="str">
        <f t="shared" si="18"/>
        <v/>
      </c>
      <c r="M300" s="4" t="str">
        <f>IF(AND($H300="Expense Total",NOT(ISBLANK($L300))), VLOOKUP($L300,'Cash Flow Report'!$A$7:$T$107,4,FALSE),"")</f>
        <v/>
      </c>
      <c r="O300" s="4" t="str">
        <f t="shared" si="19"/>
        <v/>
      </c>
      <c r="P300" s="4" t="str">
        <f t="shared" si="20"/>
        <v/>
      </c>
      <c r="Q300" s="4" t="str">
        <f>IF(AND($H300="Income Total",NOT(ISBLANK($P300))), VLOOKUP($P300,'Cash Flow Report'!$A$7:$T$107,7,FALSE),"")</f>
        <v/>
      </c>
    </row>
    <row r="301" spans="1:17" x14ac:dyDescent="0.25">
      <c r="A301" t="s">
        <v>415</v>
      </c>
      <c r="B301" t="s">
        <v>416</v>
      </c>
      <c r="C301" t="s">
        <v>15</v>
      </c>
      <c r="D301" t="s">
        <v>396</v>
      </c>
      <c r="E301" t="s">
        <v>417</v>
      </c>
      <c r="F301" t="s">
        <v>418</v>
      </c>
      <c r="G301" t="s">
        <v>419</v>
      </c>
      <c r="H301" t="s">
        <v>419</v>
      </c>
      <c r="I301">
        <v>5039.45</v>
      </c>
      <c r="K301" s="4" t="str">
        <f t="shared" si="17"/>
        <v/>
      </c>
      <c r="L301" s="4" t="str">
        <f t="shared" si="18"/>
        <v/>
      </c>
      <c r="M301" s="4" t="str">
        <f>IF(AND($H301="Expense Total",NOT(ISBLANK($L301))), VLOOKUP($L301,'Cash Flow Report'!$A$7:$T$107,4,FALSE),"")</f>
        <v/>
      </c>
      <c r="O301" s="4" t="str">
        <f t="shared" si="19"/>
        <v/>
      </c>
      <c r="P301" s="4" t="str">
        <f t="shared" si="20"/>
        <v/>
      </c>
      <c r="Q301" s="4" t="str">
        <f>IF(AND($H301="Income Total",NOT(ISBLANK($P301))), VLOOKUP($P301,'Cash Flow Report'!$A$7:$T$107,7,FALSE),"")</f>
        <v/>
      </c>
    </row>
    <row r="302" spans="1:17" x14ac:dyDescent="0.25">
      <c r="A302" t="s">
        <v>415</v>
      </c>
      <c r="B302" t="s">
        <v>420</v>
      </c>
      <c r="C302" t="s">
        <v>15</v>
      </c>
      <c r="D302" t="s">
        <v>396</v>
      </c>
      <c r="E302" t="s">
        <v>417</v>
      </c>
      <c r="F302" t="s">
        <v>421</v>
      </c>
      <c r="G302" t="s">
        <v>422</v>
      </c>
      <c r="H302" t="s">
        <v>423</v>
      </c>
      <c r="I302">
        <v>733.77</v>
      </c>
      <c r="K302" s="4" t="str">
        <f t="shared" si="17"/>
        <v/>
      </c>
      <c r="L302" s="4" t="str">
        <f t="shared" si="18"/>
        <v/>
      </c>
      <c r="M302" s="4" t="str">
        <f>IF(AND($H302="Expense Total",NOT(ISBLANK($L302))), VLOOKUP($L302,'Cash Flow Report'!$A$7:$T$107,4,FALSE),"")</f>
        <v/>
      </c>
      <c r="O302" s="4" t="str">
        <f t="shared" si="19"/>
        <v/>
      </c>
      <c r="P302" s="4" t="str">
        <f t="shared" si="20"/>
        <v/>
      </c>
      <c r="Q302" s="4" t="str">
        <f>IF(AND($H302="Income Total",NOT(ISBLANK($P302))), VLOOKUP($P302,'Cash Flow Report'!$A$7:$T$107,7,FALSE),"")</f>
        <v/>
      </c>
    </row>
    <row r="303" spans="1:17" x14ac:dyDescent="0.25">
      <c r="A303" t="s">
        <v>415</v>
      </c>
      <c r="B303" t="s">
        <v>424</v>
      </c>
      <c r="C303" t="s">
        <v>15</v>
      </c>
      <c r="D303" t="s">
        <v>62</v>
      </c>
      <c r="E303" t="s">
        <v>417</v>
      </c>
      <c r="F303" t="s">
        <v>418</v>
      </c>
      <c r="G303" t="s">
        <v>419</v>
      </c>
      <c r="H303" t="s">
        <v>419</v>
      </c>
      <c r="I303">
        <v>5939.7</v>
      </c>
      <c r="K303" s="4" t="str">
        <f t="shared" si="17"/>
        <v/>
      </c>
      <c r="L303" s="4" t="str">
        <f t="shared" si="18"/>
        <v/>
      </c>
      <c r="M303" s="4" t="str">
        <f>IF(AND($H303="Expense Total",NOT(ISBLANK($L303))), VLOOKUP($L303,'Cash Flow Report'!$A$7:$T$107,4,FALSE),"")</f>
        <v/>
      </c>
      <c r="O303" s="4" t="str">
        <f t="shared" si="19"/>
        <v/>
      </c>
      <c r="P303" s="4" t="str">
        <f t="shared" si="20"/>
        <v/>
      </c>
      <c r="Q303" s="4" t="str">
        <f>IF(AND($H303="Income Total",NOT(ISBLANK($P303))), VLOOKUP($P303,'Cash Flow Report'!$A$7:$T$107,7,FALSE),"")</f>
        <v/>
      </c>
    </row>
    <row r="304" spans="1:17" x14ac:dyDescent="0.25">
      <c r="A304" t="s">
        <v>415</v>
      </c>
      <c r="B304" t="s">
        <v>425</v>
      </c>
      <c r="C304" t="s">
        <v>15</v>
      </c>
      <c r="D304" t="s">
        <v>170</v>
      </c>
      <c r="E304" t="s">
        <v>417</v>
      </c>
      <c r="F304" t="s">
        <v>418</v>
      </c>
      <c r="G304" t="s">
        <v>419</v>
      </c>
      <c r="H304" t="s">
        <v>419</v>
      </c>
      <c r="I304">
        <v>2245.83</v>
      </c>
      <c r="K304" s="4" t="str">
        <f t="shared" si="17"/>
        <v/>
      </c>
      <c r="L304" s="4" t="str">
        <f t="shared" si="18"/>
        <v/>
      </c>
      <c r="M304" s="4" t="str">
        <f>IF(AND($H304="Expense Total",NOT(ISBLANK($L304))), VLOOKUP($L304,'Cash Flow Report'!$A$7:$T$107,4,FALSE),"")</f>
        <v/>
      </c>
      <c r="O304" s="4" t="str">
        <f t="shared" si="19"/>
        <v/>
      </c>
      <c r="P304" s="4" t="str">
        <f t="shared" si="20"/>
        <v/>
      </c>
      <c r="Q304" s="4" t="str">
        <f>IF(AND($H304="Income Total",NOT(ISBLANK($P304))), VLOOKUP($P304,'Cash Flow Report'!$A$7:$T$107,7,FALSE),"")</f>
        <v/>
      </c>
    </row>
    <row r="305" spans="1:17" x14ac:dyDescent="0.25">
      <c r="A305" t="s">
        <v>415</v>
      </c>
      <c r="B305" t="s">
        <v>426</v>
      </c>
      <c r="C305" t="s">
        <v>15</v>
      </c>
      <c r="D305" t="s">
        <v>221</v>
      </c>
      <c r="E305" t="s">
        <v>417</v>
      </c>
      <c r="F305" t="s">
        <v>427</v>
      </c>
      <c r="G305" t="s">
        <v>422</v>
      </c>
      <c r="H305" t="s">
        <v>428</v>
      </c>
      <c r="I305">
        <v>2708.43</v>
      </c>
      <c r="K305" s="4" t="str">
        <f t="shared" si="17"/>
        <v/>
      </c>
      <c r="L305" s="4" t="str">
        <f t="shared" si="18"/>
        <v/>
      </c>
      <c r="M305" s="4" t="str">
        <f>IF(AND($H305="Expense Total",NOT(ISBLANK($L305))), VLOOKUP($L305,'Cash Flow Report'!$A$7:$T$107,4,FALSE),"")</f>
        <v/>
      </c>
      <c r="O305" s="4" t="str">
        <f t="shared" si="19"/>
        <v/>
      </c>
      <c r="P305" s="4" t="str">
        <f t="shared" si="20"/>
        <v/>
      </c>
      <c r="Q305" s="4" t="str">
        <f>IF(AND($H305="Income Total",NOT(ISBLANK($P305))), VLOOKUP($P305,'Cash Flow Report'!$A$7:$T$107,7,FALSE),"")</f>
        <v/>
      </c>
    </row>
    <row r="306" spans="1:17" ht="15.75" x14ac:dyDescent="0.25">
      <c r="A306" t="s">
        <v>415</v>
      </c>
      <c r="B306" t="s">
        <v>18</v>
      </c>
      <c r="C306" t="s">
        <v>18</v>
      </c>
      <c r="D306" t="s">
        <v>18</v>
      </c>
      <c r="E306" t="s">
        <v>18</v>
      </c>
      <c r="F306" t="s">
        <v>18</v>
      </c>
      <c r="G306" t="s">
        <v>18</v>
      </c>
      <c r="H306" s="3" t="s">
        <v>35</v>
      </c>
      <c r="I306">
        <v>16667.18</v>
      </c>
      <c r="K306" s="4">
        <f t="shared" si="17"/>
        <v>16667.18</v>
      </c>
      <c r="L306" s="4" t="str">
        <f t="shared" si="18"/>
        <v>37 Greene</v>
      </c>
      <c r="M306" s="4">
        <f>IF(AND($H306="Expense Total",NOT(ISBLANK($L306))), VLOOKUP($L306,'Cash Flow Report'!$A$7:$T$107,4,FALSE),"")</f>
        <v>16667.18</v>
      </c>
      <c r="O306" s="4" t="str">
        <f t="shared" si="19"/>
        <v/>
      </c>
      <c r="P306" s="4" t="str">
        <f t="shared" si="20"/>
        <v/>
      </c>
      <c r="Q306" s="4" t="str">
        <f>IF(AND($H306="Income Total",NOT(ISBLANK($P306))), VLOOKUP($P306,'Cash Flow Report'!$A$7:$T$107,7,FALSE),"")</f>
        <v/>
      </c>
    </row>
    <row r="307" spans="1:17" x14ac:dyDescent="0.25">
      <c r="A307" t="s">
        <v>415</v>
      </c>
      <c r="B307" t="s">
        <v>18</v>
      </c>
      <c r="C307" t="s">
        <v>36</v>
      </c>
      <c r="D307" t="s">
        <v>37</v>
      </c>
      <c r="E307" t="s">
        <v>18</v>
      </c>
      <c r="F307" t="s">
        <v>18</v>
      </c>
      <c r="G307" t="s">
        <v>429</v>
      </c>
      <c r="H307" t="s">
        <v>18</v>
      </c>
      <c r="I307">
        <v>252090.95</v>
      </c>
      <c r="K307" s="4" t="str">
        <f t="shared" si="17"/>
        <v/>
      </c>
      <c r="L307" s="4" t="str">
        <f t="shared" si="18"/>
        <v/>
      </c>
      <c r="M307" s="4" t="str">
        <f>IF(AND($H307="Expense Total",NOT(ISBLANK($L307))), VLOOKUP($L307,'Cash Flow Report'!$A$7:$T$107,4,FALSE),"")</f>
        <v/>
      </c>
      <c r="O307" s="4" t="str">
        <f t="shared" si="19"/>
        <v/>
      </c>
      <c r="P307" s="4" t="str">
        <f t="shared" si="20"/>
        <v/>
      </c>
      <c r="Q307" s="4" t="str">
        <f>IF(AND($H307="Income Total",NOT(ISBLANK($P307))), VLOOKUP($P307,'Cash Flow Report'!$A$7:$T$107,7,FALSE),"")</f>
        <v/>
      </c>
    </row>
    <row r="308" spans="1:17" ht="15.75" x14ac:dyDescent="0.25">
      <c r="A308" t="s">
        <v>415</v>
      </c>
      <c r="B308" t="s">
        <v>18</v>
      </c>
      <c r="C308" t="s">
        <v>18</v>
      </c>
      <c r="D308" t="s">
        <v>18</v>
      </c>
      <c r="E308" t="s">
        <v>18</v>
      </c>
      <c r="F308" t="s">
        <v>18</v>
      </c>
      <c r="G308" t="s">
        <v>18</v>
      </c>
      <c r="H308" s="3" t="s">
        <v>39</v>
      </c>
      <c r="I308">
        <v>252090.95</v>
      </c>
      <c r="K308" s="4" t="str">
        <f t="shared" si="17"/>
        <v/>
      </c>
      <c r="L308" s="4" t="str">
        <f t="shared" si="18"/>
        <v/>
      </c>
      <c r="M308" s="4" t="str">
        <f>IF(AND($H308="Expense Total",NOT(ISBLANK($L308))), VLOOKUP($L308,'Cash Flow Report'!$A$7:$T$107,4,FALSE),"")</f>
        <v/>
      </c>
      <c r="O308" s="4">
        <f t="shared" si="19"/>
        <v>252090.95</v>
      </c>
      <c r="P308" s="4" t="str">
        <f t="shared" si="20"/>
        <v>37 Greene</v>
      </c>
      <c r="Q308" s="4">
        <f>IF(AND($H308="Income Total",NOT(ISBLANK($P308))), VLOOKUP($P308,'Cash Flow Report'!$A$7:$T$107,7,FALSE),"")</f>
        <v>252090.95</v>
      </c>
    </row>
    <row r="309" spans="1:17" x14ac:dyDescent="0.25">
      <c r="K309" s="4" t="str">
        <f t="shared" si="17"/>
        <v/>
      </c>
      <c r="L309" s="4" t="str">
        <f t="shared" si="18"/>
        <v/>
      </c>
      <c r="M309" s="4" t="str">
        <f>IF(AND($H309="Expense Total",NOT(ISBLANK($L309))), VLOOKUP($L309,'Cash Flow Report'!$A$7:$T$107,4,FALSE),"")</f>
        <v/>
      </c>
      <c r="O309" s="4" t="str">
        <f t="shared" si="19"/>
        <v/>
      </c>
      <c r="P309" s="4" t="str">
        <f t="shared" si="20"/>
        <v/>
      </c>
      <c r="Q309" s="4" t="str">
        <f>IF(AND($H309="Income Total",NOT(ISBLANK($P309))), VLOOKUP($P309,'Cash Flow Report'!$A$7:$T$107,7,FALSE),"")</f>
        <v/>
      </c>
    </row>
    <row r="310" spans="1:17" x14ac:dyDescent="0.25">
      <c r="A310" t="s">
        <v>430</v>
      </c>
      <c r="B310" t="s">
        <v>431</v>
      </c>
      <c r="C310" t="s">
        <v>15</v>
      </c>
      <c r="D310" t="s">
        <v>107</v>
      </c>
      <c r="E310" t="s">
        <v>108</v>
      </c>
      <c r="F310" t="s">
        <v>18</v>
      </c>
      <c r="G310" t="s">
        <v>432</v>
      </c>
      <c r="H310" t="s">
        <v>433</v>
      </c>
      <c r="I310">
        <v>1212.5</v>
      </c>
      <c r="K310" s="4" t="str">
        <f t="shared" si="17"/>
        <v/>
      </c>
      <c r="L310" s="4" t="str">
        <f t="shared" si="18"/>
        <v/>
      </c>
      <c r="M310" s="4" t="str">
        <f>IF(AND($H310="Expense Total",NOT(ISBLANK($L310))), VLOOKUP($L310,'Cash Flow Report'!$A$7:$T$107,4,FALSE),"")</f>
        <v/>
      </c>
      <c r="O310" s="4" t="str">
        <f t="shared" si="19"/>
        <v/>
      </c>
      <c r="P310" s="4" t="str">
        <f t="shared" si="20"/>
        <v/>
      </c>
      <c r="Q310" s="4" t="str">
        <f>IF(AND($H310="Income Total",NOT(ISBLANK($P310))), VLOOKUP($P310,'Cash Flow Report'!$A$7:$T$107,7,FALSE),"")</f>
        <v/>
      </c>
    </row>
    <row r="311" spans="1:17" x14ac:dyDescent="0.25">
      <c r="A311" t="s">
        <v>430</v>
      </c>
      <c r="B311" t="s">
        <v>434</v>
      </c>
      <c r="C311" t="s">
        <v>15</v>
      </c>
      <c r="D311" t="s">
        <v>22</v>
      </c>
      <c r="E311" t="s">
        <v>112</v>
      </c>
      <c r="F311" t="s">
        <v>18</v>
      </c>
      <c r="G311" t="s">
        <v>435</v>
      </c>
      <c r="H311" t="s">
        <v>436</v>
      </c>
      <c r="I311">
        <v>1047.5999999999999</v>
      </c>
      <c r="K311" s="4" t="str">
        <f t="shared" si="17"/>
        <v/>
      </c>
      <c r="L311" s="4" t="str">
        <f t="shared" si="18"/>
        <v/>
      </c>
      <c r="M311" s="4" t="str">
        <f>IF(AND($H311="Expense Total",NOT(ISBLANK($L311))), VLOOKUP($L311,'Cash Flow Report'!$A$7:$T$107,4,FALSE),"")</f>
        <v/>
      </c>
      <c r="O311" s="4" t="str">
        <f t="shared" si="19"/>
        <v/>
      </c>
      <c r="P311" s="4" t="str">
        <f t="shared" si="20"/>
        <v/>
      </c>
      <c r="Q311" s="4" t="str">
        <f>IF(AND($H311="Income Total",NOT(ISBLANK($P311))), VLOOKUP($P311,'Cash Flow Report'!$A$7:$T$107,7,FALSE),"")</f>
        <v/>
      </c>
    </row>
    <row r="312" spans="1:17" x14ac:dyDescent="0.25">
      <c r="A312" t="s">
        <v>430</v>
      </c>
      <c r="B312" t="s">
        <v>437</v>
      </c>
      <c r="C312" t="s">
        <v>15</v>
      </c>
      <c r="D312" t="s">
        <v>135</v>
      </c>
      <c r="E312" t="s">
        <v>17</v>
      </c>
      <c r="F312" t="s">
        <v>18</v>
      </c>
      <c r="G312" t="s">
        <v>438</v>
      </c>
      <c r="H312" t="s">
        <v>439</v>
      </c>
      <c r="I312">
        <v>118902.28</v>
      </c>
      <c r="K312" s="4" t="str">
        <f t="shared" si="17"/>
        <v/>
      </c>
      <c r="L312" s="4" t="str">
        <f t="shared" si="18"/>
        <v/>
      </c>
      <c r="M312" s="4" t="str">
        <f>IF(AND($H312="Expense Total",NOT(ISBLANK($L312))), VLOOKUP($L312,'Cash Flow Report'!$A$7:$T$107,4,FALSE),"")</f>
        <v/>
      </c>
      <c r="O312" s="4" t="str">
        <f t="shared" si="19"/>
        <v/>
      </c>
      <c r="P312" s="4" t="str">
        <f t="shared" si="20"/>
        <v/>
      </c>
      <c r="Q312" s="4" t="str">
        <f>IF(AND($H312="Income Total",NOT(ISBLANK($P312))), VLOOKUP($P312,'Cash Flow Report'!$A$7:$T$107,7,FALSE),"")</f>
        <v/>
      </c>
    </row>
    <row r="313" spans="1:17" x14ac:dyDescent="0.25">
      <c r="A313" t="s">
        <v>430</v>
      </c>
      <c r="B313" t="s">
        <v>18</v>
      </c>
      <c r="C313" t="s">
        <v>59</v>
      </c>
      <c r="D313" t="s">
        <v>440</v>
      </c>
      <c r="E313" t="s">
        <v>18</v>
      </c>
      <c r="F313" t="s">
        <v>18</v>
      </c>
      <c r="G313" t="s">
        <v>441</v>
      </c>
      <c r="H313" t="s">
        <v>18</v>
      </c>
      <c r="I313">
        <v>0</v>
      </c>
      <c r="K313" s="4" t="str">
        <f t="shared" si="17"/>
        <v/>
      </c>
      <c r="L313" s="4" t="str">
        <f t="shared" si="18"/>
        <v/>
      </c>
      <c r="M313" s="4" t="str">
        <f>IF(AND($H313="Expense Total",NOT(ISBLANK($L313))), VLOOKUP($L313,'Cash Flow Report'!$A$7:$T$107,4,FALSE),"")</f>
        <v/>
      </c>
      <c r="O313" s="4" t="str">
        <f t="shared" si="19"/>
        <v/>
      </c>
      <c r="P313" s="4" t="str">
        <f t="shared" si="20"/>
        <v/>
      </c>
      <c r="Q313" s="4" t="str">
        <f>IF(AND($H313="Income Total",NOT(ISBLANK($P313))), VLOOKUP($P313,'Cash Flow Report'!$A$7:$T$107,7,FALSE),"")</f>
        <v/>
      </c>
    </row>
    <row r="314" spans="1:17" x14ac:dyDescent="0.25">
      <c r="A314" t="s">
        <v>430</v>
      </c>
      <c r="B314" t="s">
        <v>18</v>
      </c>
      <c r="C314" t="s">
        <v>36</v>
      </c>
      <c r="D314" t="s">
        <v>46</v>
      </c>
      <c r="E314" t="s">
        <v>18</v>
      </c>
      <c r="F314" t="s">
        <v>18</v>
      </c>
      <c r="G314" t="s">
        <v>432</v>
      </c>
      <c r="H314" t="s">
        <v>18</v>
      </c>
      <c r="I314">
        <v>-1212.5</v>
      </c>
      <c r="K314" s="4" t="str">
        <f t="shared" si="17"/>
        <v/>
      </c>
      <c r="L314" s="4" t="str">
        <f t="shared" si="18"/>
        <v/>
      </c>
      <c r="M314" s="4" t="str">
        <f>IF(AND($H314="Expense Total",NOT(ISBLANK($L314))), VLOOKUP($L314,'Cash Flow Report'!$A$7:$T$107,4,FALSE),"")</f>
        <v/>
      </c>
      <c r="O314" s="4" t="str">
        <f t="shared" si="19"/>
        <v/>
      </c>
      <c r="P314" s="4" t="str">
        <f t="shared" si="20"/>
        <v/>
      </c>
      <c r="Q314" s="4" t="str">
        <f>IF(AND($H314="Income Total",NOT(ISBLANK($P314))), VLOOKUP($P314,'Cash Flow Report'!$A$7:$T$107,7,FALSE),"")</f>
        <v/>
      </c>
    </row>
    <row r="315" spans="1:17" x14ac:dyDescent="0.25">
      <c r="A315" t="s">
        <v>430</v>
      </c>
      <c r="B315" t="s">
        <v>18</v>
      </c>
      <c r="C315" t="s">
        <v>36</v>
      </c>
      <c r="D315" t="s">
        <v>46</v>
      </c>
      <c r="E315" t="s">
        <v>18</v>
      </c>
      <c r="F315" t="s">
        <v>18</v>
      </c>
      <c r="G315" t="s">
        <v>438</v>
      </c>
      <c r="H315" t="s">
        <v>18</v>
      </c>
      <c r="I315">
        <v>-118902.28</v>
      </c>
      <c r="K315" s="4" t="str">
        <f t="shared" si="17"/>
        <v/>
      </c>
      <c r="L315" s="4" t="str">
        <f t="shared" si="18"/>
        <v/>
      </c>
      <c r="M315" s="4" t="str">
        <f>IF(AND($H315="Expense Total",NOT(ISBLANK($L315))), VLOOKUP($L315,'Cash Flow Report'!$A$7:$T$107,4,FALSE),"")</f>
        <v/>
      </c>
      <c r="O315" s="4" t="str">
        <f t="shared" si="19"/>
        <v/>
      </c>
      <c r="P315" s="4" t="str">
        <f t="shared" si="20"/>
        <v/>
      </c>
      <c r="Q315" s="4" t="str">
        <f>IF(AND($H315="Income Total",NOT(ISBLANK($P315))), VLOOKUP($P315,'Cash Flow Report'!$A$7:$T$107,7,FALSE),"")</f>
        <v/>
      </c>
    </row>
    <row r="316" spans="1:17" x14ac:dyDescent="0.25">
      <c r="A316" t="s">
        <v>430</v>
      </c>
      <c r="B316" t="s">
        <v>18</v>
      </c>
      <c r="C316" t="s">
        <v>36</v>
      </c>
      <c r="D316" t="s">
        <v>46</v>
      </c>
      <c r="E316" t="s">
        <v>18</v>
      </c>
      <c r="F316" t="s">
        <v>18</v>
      </c>
      <c r="G316" t="s">
        <v>442</v>
      </c>
      <c r="H316" t="s">
        <v>18</v>
      </c>
      <c r="I316">
        <v>-1455.58</v>
      </c>
      <c r="K316" s="4" t="str">
        <f t="shared" si="17"/>
        <v/>
      </c>
      <c r="L316" s="4" t="str">
        <f t="shared" si="18"/>
        <v/>
      </c>
      <c r="M316" s="4" t="str">
        <f>IF(AND($H316="Expense Total",NOT(ISBLANK($L316))), VLOOKUP($L316,'Cash Flow Report'!$A$7:$T$107,4,FALSE),"")</f>
        <v/>
      </c>
      <c r="O316" s="4" t="str">
        <f t="shared" si="19"/>
        <v/>
      </c>
      <c r="P316" s="4" t="str">
        <f t="shared" si="20"/>
        <v/>
      </c>
      <c r="Q316" s="4" t="str">
        <f>IF(AND($H316="Income Total",NOT(ISBLANK($P316))), VLOOKUP($P316,'Cash Flow Report'!$A$7:$T$107,7,FALSE),"")</f>
        <v/>
      </c>
    </row>
    <row r="317" spans="1:17" x14ac:dyDescent="0.25">
      <c r="A317" t="s">
        <v>430</v>
      </c>
      <c r="B317" t="s">
        <v>18</v>
      </c>
      <c r="C317" t="s">
        <v>36</v>
      </c>
      <c r="D317" t="s">
        <v>46</v>
      </c>
      <c r="E317" t="s">
        <v>18</v>
      </c>
      <c r="F317" t="s">
        <v>18</v>
      </c>
      <c r="G317" t="s">
        <v>435</v>
      </c>
      <c r="H317" t="s">
        <v>18</v>
      </c>
      <c r="I317">
        <v>-1047.5999999999999</v>
      </c>
      <c r="K317" s="4" t="str">
        <f t="shared" si="17"/>
        <v/>
      </c>
      <c r="L317" s="4" t="str">
        <f t="shared" si="18"/>
        <v/>
      </c>
      <c r="M317" s="4" t="str">
        <f>IF(AND($H317="Expense Total",NOT(ISBLANK($L317))), VLOOKUP($L317,'Cash Flow Report'!$A$7:$T$107,4,FALSE),"")</f>
        <v/>
      </c>
      <c r="O317" s="4" t="str">
        <f t="shared" si="19"/>
        <v/>
      </c>
      <c r="P317" s="4" t="str">
        <f t="shared" si="20"/>
        <v/>
      </c>
      <c r="Q317" s="4" t="str">
        <f>IF(AND($H317="Income Total",NOT(ISBLANK($P317))), VLOOKUP($P317,'Cash Flow Report'!$A$7:$T$107,7,FALSE),"")</f>
        <v/>
      </c>
    </row>
    <row r="318" spans="1:17" ht="15.75" x14ac:dyDescent="0.25">
      <c r="A318" t="s">
        <v>430</v>
      </c>
      <c r="B318" t="s">
        <v>18</v>
      </c>
      <c r="C318" t="s">
        <v>18</v>
      </c>
      <c r="D318" t="s">
        <v>18</v>
      </c>
      <c r="E318" t="s">
        <v>18</v>
      </c>
      <c r="F318" t="s">
        <v>18</v>
      </c>
      <c r="G318" t="s">
        <v>18</v>
      </c>
      <c r="H318" s="3" t="s">
        <v>35</v>
      </c>
      <c r="I318">
        <v>-1455.58</v>
      </c>
      <c r="K318" s="4">
        <f t="shared" si="17"/>
        <v>-1455.58</v>
      </c>
      <c r="L318" s="4" t="str">
        <f t="shared" si="18"/>
        <v>38 Grundy</v>
      </c>
      <c r="M318" s="4">
        <f>IF(AND($H318="Expense Total",NOT(ISBLANK($L318))), VLOOKUP($L318,'Cash Flow Report'!$A$7:$T$107,4,FALSE),"")</f>
        <v>-1455.58</v>
      </c>
      <c r="O318" s="4" t="str">
        <f t="shared" si="19"/>
        <v/>
      </c>
      <c r="P318" s="4" t="str">
        <f t="shared" si="20"/>
        <v/>
      </c>
      <c r="Q318" s="4" t="str">
        <f>IF(AND($H318="Income Total",NOT(ISBLANK($P318))), VLOOKUP($P318,'Cash Flow Report'!$A$7:$T$107,7,FALSE),"")</f>
        <v/>
      </c>
    </row>
    <row r="319" spans="1:17" x14ac:dyDescent="0.25">
      <c r="A319" t="s">
        <v>430</v>
      </c>
      <c r="B319" t="s">
        <v>443</v>
      </c>
      <c r="C319" t="s">
        <v>169</v>
      </c>
      <c r="D319" t="s">
        <v>281</v>
      </c>
      <c r="E319" t="s">
        <v>171</v>
      </c>
      <c r="F319" t="s">
        <v>18</v>
      </c>
      <c r="G319" t="s">
        <v>441</v>
      </c>
      <c r="H319" t="s">
        <v>18</v>
      </c>
      <c r="I319">
        <v>23874.66</v>
      </c>
      <c r="K319" s="4" t="str">
        <f t="shared" si="17"/>
        <v/>
      </c>
      <c r="L319" s="4" t="str">
        <f t="shared" si="18"/>
        <v/>
      </c>
      <c r="M319" s="4" t="str">
        <f>IF(AND($H319="Expense Total",NOT(ISBLANK($L319))), VLOOKUP($L319,'Cash Flow Report'!$A$7:$T$107,4,FALSE),"")</f>
        <v/>
      </c>
      <c r="O319" s="4" t="str">
        <f t="shared" si="19"/>
        <v/>
      </c>
      <c r="P319" s="4" t="str">
        <f t="shared" si="20"/>
        <v/>
      </c>
      <c r="Q319" s="4" t="str">
        <f>IF(AND($H319="Income Total",NOT(ISBLANK($P319))), VLOOKUP($P319,'Cash Flow Report'!$A$7:$T$107,7,FALSE),"")</f>
        <v/>
      </c>
    </row>
    <row r="320" spans="1:17" x14ac:dyDescent="0.25">
      <c r="A320" t="s">
        <v>430</v>
      </c>
      <c r="B320" t="s">
        <v>18</v>
      </c>
      <c r="C320" t="s">
        <v>36</v>
      </c>
      <c r="D320" t="s">
        <v>37</v>
      </c>
      <c r="E320" t="s">
        <v>18</v>
      </c>
      <c r="F320" t="s">
        <v>18</v>
      </c>
      <c r="G320" t="s">
        <v>444</v>
      </c>
      <c r="H320" t="s">
        <v>18</v>
      </c>
      <c r="I320">
        <v>252537.86</v>
      </c>
      <c r="K320" s="4" t="str">
        <f t="shared" si="17"/>
        <v/>
      </c>
      <c r="L320" s="4" t="str">
        <f t="shared" si="18"/>
        <v/>
      </c>
      <c r="M320" s="4" t="str">
        <f>IF(AND($H320="Expense Total",NOT(ISBLANK($L320))), VLOOKUP($L320,'Cash Flow Report'!$A$7:$T$107,4,FALSE),"")</f>
        <v/>
      </c>
      <c r="O320" s="4" t="str">
        <f t="shared" si="19"/>
        <v/>
      </c>
      <c r="P320" s="4" t="str">
        <f t="shared" si="20"/>
        <v/>
      </c>
      <c r="Q320" s="4" t="str">
        <f>IF(AND($H320="Income Total",NOT(ISBLANK($P320))), VLOOKUP($P320,'Cash Flow Report'!$A$7:$T$107,7,FALSE),"")</f>
        <v/>
      </c>
    </row>
    <row r="321" spans="1:17" ht="15.75" x14ac:dyDescent="0.25">
      <c r="A321" t="s">
        <v>430</v>
      </c>
      <c r="B321" t="s">
        <v>18</v>
      </c>
      <c r="C321" t="s">
        <v>18</v>
      </c>
      <c r="D321" t="s">
        <v>18</v>
      </c>
      <c r="E321" t="s">
        <v>18</v>
      </c>
      <c r="F321" t="s">
        <v>18</v>
      </c>
      <c r="G321" t="s">
        <v>18</v>
      </c>
      <c r="H321" s="3" t="s">
        <v>39</v>
      </c>
      <c r="I321">
        <v>276412.52</v>
      </c>
      <c r="K321" s="4" t="str">
        <f t="shared" si="17"/>
        <v/>
      </c>
      <c r="L321" s="4" t="str">
        <f t="shared" si="18"/>
        <v/>
      </c>
      <c r="M321" s="4" t="str">
        <f>IF(AND($H321="Expense Total",NOT(ISBLANK($L321))), VLOOKUP($L321,'Cash Flow Report'!$A$7:$T$107,4,FALSE),"")</f>
        <v/>
      </c>
      <c r="O321" s="4">
        <f t="shared" si="19"/>
        <v>276412.52</v>
      </c>
      <c r="P321" s="4" t="str">
        <f t="shared" si="20"/>
        <v>38 Grundy</v>
      </c>
      <c r="Q321" s="4">
        <f>IF(AND($H321="Income Total",NOT(ISBLANK($P321))), VLOOKUP($P321,'Cash Flow Report'!$A$7:$T$107,7,FALSE),"")</f>
        <v>276412.52</v>
      </c>
    </row>
    <row r="322" spans="1:17" x14ac:dyDescent="0.25">
      <c r="K322" s="4" t="str">
        <f t="shared" si="17"/>
        <v/>
      </c>
      <c r="L322" s="4" t="str">
        <f t="shared" si="18"/>
        <v/>
      </c>
      <c r="M322" s="4" t="str">
        <f>IF(AND($H322="Expense Total",NOT(ISBLANK($L322))), VLOOKUP($L322,'Cash Flow Report'!$A$7:$T$107,4,FALSE),"")</f>
        <v/>
      </c>
      <c r="O322" s="4" t="str">
        <f t="shared" si="19"/>
        <v/>
      </c>
      <c r="P322" s="4" t="str">
        <f t="shared" si="20"/>
        <v/>
      </c>
      <c r="Q322" s="4" t="str">
        <f>IF(AND($H322="Income Total",NOT(ISBLANK($P322))), VLOOKUP($P322,'Cash Flow Report'!$A$7:$T$107,7,FALSE),"")</f>
        <v/>
      </c>
    </row>
    <row r="323" spans="1:17" x14ac:dyDescent="0.25">
      <c r="A323" t="s">
        <v>445</v>
      </c>
      <c r="B323" t="s">
        <v>446</v>
      </c>
      <c r="C323" t="s">
        <v>15</v>
      </c>
      <c r="D323" t="s">
        <v>48</v>
      </c>
      <c r="E323" t="s">
        <v>447</v>
      </c>
      <c r="F323" t="s">
        <v>18</v>
      </c>
      <c r="G323" t="s">
        <v>448</v>
      </c>
      <c r="H323" t="s">
        <v>449</v>
      </c>
      <c r="I323">
        <v>24011.31</v>
      </c>
      <c r="K323" s="4" t="str">
        <f t="shared" si="17"/>
        <v/>
      </c>
      <c r="L323" s="4" t="str">
        <f t="shared" si="18"/>
        <v/>
      </c>
      <c r="M323" s="4" t="str">
        <f>IF(AND($H323="Expense Total",NOT(ISBLANK($L323))), VLOOKUP($L323,'Cash Flow Report'!$A$7:$T$107,4,FALSE),"")</f>
        <v/>
      </c>
      <c r="O323" s="4" t="str">
        <f t="shared" si="19"/>
        <v/>
      </c>
      <c r="P323" s="4" t="str">
        <f t="shared" si="20"/>
        <v/>
      </c>
      <c r="Q323" s="4" t="str">
        <f>IF(AND($H323="Income Total",NOT(ISBLANK($P323))), VLOOKUP($P323,'Cash Flow Report'!$A$7:$T$107,7,FALSE),"")</f>
        <v/>
      </c>
    </row>
    <row r="324" spans="1:17" x14ac:dyDescent="0.25">
      <c r="A324" t="s">
        <v>445</v>
      </c>
      <c r="B324" t="s">
        <v>18</v>
      </c>
      <c r="C324" t="s">
        <v>36</v>
      </c>
      <c r="D324" t="s">
        <v>12</v>
      </c>
      <c r="E324" t="s">
        <v>18</v>
      </c>
      <c r="F324" t="s">
        <v>18</v>
      </c>
      <c r="G324" t="s">
        <v>448</v>
      </c>
      <c r="H324" t="s">
        <v>18</v>
      </c>
      <c r="I324">
        <v>-24011.31</v>
      </c>
      <c r="K324" s="4" t="str">
        <f t="shared" si="17"/>
        <v/>
      </c>
      <c r="L324" s="4" t="str">
        <f t="shared" si="18"/>
        <v/>
      </c>
      <c r="M324" s="4" t="str">
        <f>IF(AND($H324="Expense Total",NOT(ISBLANK($L324))), VLOOKUP($L324,'Cash Flow Report'!$A$7:$T$107,4,FALSE),"")</f>
        <v/>
      </c>
      <c r="O324" s="4" t="str">
        <f t="shared" si="19"/>
        <v/>
      </c>
      <c r="P324" s="4" t="str">
        <f t="shared" si="20"/>
        <v/>
      </c>
      <c r="Q324" s="4" t="str">
        <f>IF(AND($H324="Income Total",NOT(ISBLANK($P324))), VLOOKUP($P324,'Cash Flow Report'!$A$7:$T$107,7,FALSE),"")</f>
        <v/>
      </c>
    </row>
    <row r="325" spans="1:17" ht="15.75" x14ac:dyDescent="0.25">
      <c r="A325" t="s">
        <v>445</v>
      </c>
      <c r="B325" t="s">
        <v>18</v>
      </c>
      <c r="C325" t="s">
        <v>18</v>
      </c>
      <c r="D325" t="s">
        <v>18</v>
      </c>
      <c r="E325" t="s">
        <v>18</v>
      </c>
      <c r="F325" t="s">
        <v>18</v>
      </c>
      <c r="G325" t="s">
        <v>18</v>
      </c>
      <c r="H325" s="3" t="s">
        <v>35</v>
      </c>
      <c r="I325">
        <v>0</v>
      </c>
      <c r="K325" s="4">
        <f t="shared" si="17"/>
        <v>0</v>
      </c>
      <c r="L325" s="4" t="str">
        <f t="shared" si="18"/>
        <v>39 Guthrie</v>
      </c>
      <c r="M325" s="4">
        <f>IF(AND($H325="Expense Total",NOT(ISBLANK($L325))), VLOOKUP($L325,'Cash Flow Report'!$A$7:$T$107,4,FALSE),"")</f>
        <v>0</v>
      </c>
      <c r="O325" s="4" t="str">
        <f t="shared" si="19"/>
        <v/>
      </c>
      <c r="P325" s="4" t="str">
        <f t="shared" si="20"/>
        <v/>
      </c>
      <c r="Q325" s="4" t="str">
        <f>IF(AND($H325="Income Total",NOT(ISBLANK($P325))), VLOOKUP($P325,'Cash Flow Report'!$A$7:$T$107,7,FALSE),"")</f>
        <v/>
      </c>
    </row>
    <row r="326" spans="1:17" x14ac:dyDescent="0.25">
      <c r="A326" t="s">
        <v>445</v>
      </c>
      <c r="B326" t="s">
        <v>18</v>
      </c>
      <c r="C326" t="s">
        <v>36</v>
      </c>
      <c r="D326" t="s">
        <v>37</v>
      </c>
      <c r="E326" t="s">
        <v>18</v>
      </c>
      <c r="F326" t="s">
        <v>18</v>
      </c>
      <c r="G326" t="s">
        <v>450</v>
      </c>
      <c r="H326" t="s">
        <v>18</v>
      </c>
      <c r="I326">
        <v>266055.74</v>
      </c>
      <c r="K326" s="4" t="str">
        <f t="shared" ref="K326:K389" si="21">IF($H326="Expense Total", I326,"")</f>
        <v/>
      </c>
      <c r="L326" s="4" t="str">
        <f t="shared" ref="L326:L389" si="22">IF($H326="Expense Total", $A326,"")</f>
        <v/>
      </c>
      <c r="M326" s="4" t="str">
        <f>IF(AND($H326="Expense Total",NOT(ISBLANK($L326))), VLOOKUP($L326,'Cash Flow Report'!$A$7:$T$107,4,FALSE),"")</f>
        <v/>
      </c>
      <c r="O326" s="4" t="str">
        <f t="shared" ref="O326:O389" si="23">IF($H326="Income Total", $I326,"")</f>
        <v/>
      </c>
      <c r="P326" s="4" t="str">
        <f t="shared" ref="P326:P389" si="24">IF($H326="Income Total", $A326,"")</f>
        <v/>
      </c>
      <c r="Q326" s="4" t="str">
        <f>IF(AND($H326="Income Total",NOT(ISBLANK($P326))), VLOOKUP($P326,'Cash Flow Report'!$A$7:$T$107,7,FALSE),"")</f>
        <v/>
      </c>
    </row>
    <row r="327" spans="1:17" ht="15.75" x14ac:dyDescent="0.25">
      <c r="A327" t="s">
        <v>445</v>
      </c>
      <c r="B327" t="s">
        <v>18</v>
      </c>
      <c r="C327" t="s">
        <v>18</v>
      </c>
      <c r="D327" t="s">
        <v>18</v>
      </c>
      <c r="E327" t="s">
        <v>18</v>
      </c>
      <c r="F327" t="s">
        <v>18</v>
      </c>
      <c r="G327" t="s">
        <v>18</v>
      </c>
      <c r="H327" s="3" t="s">
        <v>39</v>
      </c>
      <c r="I327">
        <v>266055.74</v>
      </c>
      <c r="K327" s="4" t="str">
        <f t="shared" si="21"/>
        <v/>
      </c>
      <c r="L327" s="4" t="str">
        <f t="shared" si="22"/>
        <v/>
      </c>
      <c r="M327" s="4" t="str">
        <f>IF(AND($H327="Expense Total",NOT(ISBLANK($L327))), VLOOKUP($L327,'Cash Flow Report'!$A$7:$T$107,4,FALSE),"")</f>
        <v/>
      </c>
      <c r="O327" s="4">
        <f t="shared" si="23"/>
        <v>266055.74</v>
      </c>
      <c r="P327" s="4" t="str">
        <f t="shared" si="24"/>
        <v>39 Guthrie</v>
      </c>
      <c r="Q327" s="4">
        <f>IF(AND($H327="Income Total",NOT(ISBLANK($P327))), VLOOKUP($P327,'Cash Flow Report'!$A$7:$T$107,7,FALSE),"")</f>
        <v>266055.74</v>
      </c>
    </row>
    <row r="328" spans="1:17" x14ac:dyDescent="0.25">
      <c r="K328" s="4" t="str">
        <f t="shared" si="21"/>
        <v/>
      </c>
      <c r="L328" s="4" t="str">
        <f t="shared" si="22"/>
        <v/>
      </c>
      <c r="M328" s="4" t="str">
        <f>IF(AND($H328="Expense Total",NOT(ISBLANK($L328))), VLOOKUP($L328,'Cash Flow Report'!$A$7:$T$107,4,FALSE),"")</f>
        <v/>
      </c>
      <c r="O328" s="4" t="str">
        <f t="shared" si="23"/>
        <v/>
      </c>
      <c r="P328" s="4" t="str">
        <f t="shared" si="24"/>
        <v/>
      </c>
      <c r="Q328" s="4" t="str">
        <f>IF(AND($H328="Income Total",NOT(ISBLANK($P328))), VLOOKUP($P328,'Cash Flow Report'!$A$7:$T$107,7,FALSE),"")</f>
        <v/>
      </c>
    </row>
    <row r="329" spans="1:17" x14ac:dyDescent="0.25">
      <c r="A329" t="s">
        <v>451</v>
      </c>
      <c r="B329" t="s">
        <v>452</v>
      </c>
      <c r="C329" t="s">
        <v>15</v>
      </c>
      <c r="D329" t="s">
        <v>203</v>
      </c>
      <c r="E329" t="s">
        <v>212</v>
      </c>
      <c r="F329" t="s">
        <v>453</v>
      </c>
      <c r="G329" t="s">
        <v>454</v>
      </c>
      <c r="H329" t="s">
        <v>454</v>
      </c>
      <c r="I329">
        <v>6499.3</v>
      </c>
      <c r="K329" s="4" t="str">
        <f t="shared" si="21"/>
        <v/>
      </c>
      <c r="L329" s="4" t="str">
        <f t="shared" si="22"/>
        <v/>
      </c>
      <c r="M329" s="4" t="str">
        <f>IF(AND($H329="Expense Total",NOT(ISBLANK($L329))), VLOOKUP($L329,'Cash Flow Report'!$A$7:$T$107,4,FALSE),"")</f>
        <v/>
      </c>
      <c r="O329" s="4" t="str">
        <f t="shared" si="23"/>
        <v/>
      </c>
      <c r="P329" s="4" t="str">
        <f t="shared" si="24"/>
        <v/>
      </c>
      <c r="Q329" s="4" t="str">
        <f>IF(AND($H329="Income Total",NOT(ISBLANK($P329))), VLOOKUP($P329,'Cash Flow Report'!$A$7:$T$107,7,FALSE),"")</f>
        <v/>
      </c>
    </row>
    <row r="330" spans="1:17" x14ac:dyDescent="0.25">
      <c r="A330" t="s">
        <v>451</v>
      </c>
      <c r="B330" t="s">
        <v>455</v>
      </c>
      <c r="C330" t="s">
        <v>15</v>
      </c>
      <c r="D330" t="s">
        <v>203</v>
      </c>
      <c r="E330" t="s">
        <v>212</v>
      </c>
      <c r="F330" t="s">
        <v>456</v>
      </c>
      <c r="G330" t="s">
        <v>457</v>
      </c>
      <c r="H330" t="s">
        <v>458</v>
      </c>
      <c r="I330">
        <v>5383.2</v>
      </c>
      <c r="K330" s="4" t="str">
        <f t="shared" si="21"/>
        <v/>
      </c>
      <c r="L330" s="4" t="str">
        <f t="shared" si="22"/>
        <v/>
      </c>
      <c r="M330" s="4" t="str">
        <f>IF(AND($H330="Expense Total",NOT(ISBLANK($L330))), VLOOKUP($L330,'Cash Flow Report'!$A$7:$T$107,4,FALSE),"")</f>
        <v/>
      </c>
      <c r="O330" s="4" t="str">
        <f t="shared" si="23"/>
        <v/>
      </c>
      <c r="P330" s="4" t="str">
        <f t="shared" si="24"/>
        <v/>
      </c>
      <c r="Q330" s="4" t="str">
        <f>IF(AND($H330="Income Total",NOT(ISBLANK($P330))), VLOOKUP($P330,'Cash Flow Report'!$A$7:$T$107,7,FALSE),"")</f>
        <v/>
      </c>
    </row>
    <row r="331" spans="1:17" x14ac:dyDescent="0.25">
      <c r="A331" t="s">
        <v>451</v>
      </c>
      <c r="B331" t="s">
        <v>459</v>
      </c>
      <c r="C331" t="s">
        <v>15</v>
      </c>
      <c r="D331" t="s">
        <v>31</v>
      </c>
      <c r="E331" t="s">
        <v>212</v>
      </c>
      <c r="F331" t="s">
        <v>453</v>
      </c>
      <c r="G331" t="s">
        <v>454</v>
      </c>
      <c r="H331" t="s">
        <v>454</v>
      </c>
      <c r="I331">
        <v>17371.900000000001</v>
      </c>
      <c r="K331" s="4" t="str">
        <f t="shared" si="21"/>
        <v/>
      </c>
      <c r="L331" s="4" t="str">
        <f t="shared" si="22"/>
        <v/>
      </c>
      <c r="M331" s="4" t="str">
        <f>IF(AND($H331="Expense Total",NOT(ISBLANK($L331))), VLOOKUP($L331,'Cash Flow Report'!$A$7:$T$107,4,FALSE),"")</f>
        <v/>
      </c>
      <c r="O331" s="4" t="str">
        <f t="shared" si="23"/>
        <v/>
      </c>
      <c r="P331" s="4" t="str">
        <f t="shared" si="24"/>
        <v/>
      </c>
      <c r="Q331" s="4" t="str">
        <f>IF(AND($H331="Income Total",NOT(ISBLANK($P331))), VLOOKUP($P331,'Cash Flow Report'!$A$7:$T$107,7,FALSE),"")</f>
        <v/>
      </c>
    </row>
    <row r="332" spans="1:17" ht="15.75" x14ac:dyDescent="0.25">
      <c r="A332" t="s">
        <v>451</v>
      </c>
      <c r="B332" t="s">
        <v>18</v>
      </c>
      <c r="C332" t="s">
        <v>18</v>
      </c>
      <c r="D332" t="s">
        <v>18</v>
      </c>
      <c r="E332" t="s">
        <v>18</v>
      </c>
      <c r="F332" t="s">
        <v>18</v>
      </c>
      <c r="G332" t="s">
        <v>18</v>
      </c>
      <c r="H332" s="3" t="s">
        <v>35</v>
      </c>
      <c r="I332">
        <v>29254.400000000001</v>
      </c>
      <c r="K332" s="4">
        <f t="shared" si="21"/>
        <v>29254.400000000001</v>
      </c>
      <c r="L332" s="4" t="str">
        <f t="shared" si="22"/>
        <v>40 Hamilton</v>
      </c>
      <c r="M332" s="4">
        <f>IF(AND($H332="Expense Total",NOT(ISBLANK($L332))), VLOOKUP($L332,'Cash Flow Report'!$A$7:$T$107,4,FALSE),"")</f>
        <v>29254.400000000001</v>
      </c>
      <c r="O332" s="4" t="str">
        <f t="shared" si="23"/>
        <v/>
      </c>
      <c r="P332" s="4" t="str">
        <f t="shared" si="24"/>
        <v/>
      </c>
      <c r="Q332" s="4" t="str">
        <f>IF(AND($H332="Income Total",NOT(ISBLANK($P332))), VLOOKUP($P332,'Cash Flow Report'!$A$7:$T$107,7,FALSE),"")</f>
        <v/>
      </c>
    </row>
    <row r="333" spans="1:17" x14ac:dyDescent="0.25">
      <c r="A333" t="s">
        <v>451</v>
      </c>
      <c r="B333" t="s">
        <v>460</v>
      </c>
      <c r="C333" t="s">
        <v>169</v>
      </c>
      <c r="D333" t="s">
        <v>461</v>
      </c>
      <c r="E333" t="s">
        <v>462</v>
      </c>
      <c r="F333" t="s">
        <v>18</v>
      </c>
      <c r="G333" t="s">
        <v>463</v>
      </c>
      <c r="H333" t="s">
        <v>18</v>
      </c>
      <c r="I333">
        <v>22780</v>
      </c>
      <c r="K333" s="4" t="str">
        <f t="shared" si="21"/>
        <v/>
      </c>
      <c r="L333" s="4" t="str">
        <f t="shared" si="22"/>
        <v/>
      </c>
      <c r="M333" s="4" t="str">
        <f>IF(AND($H333="Expense Total",NOT(ISBLANK($L333))), VLOOKUP($L333,'Cash Flow Report'!$A$7:$T$107,4,FALSE),"")</f>
        <v/>
      </c>
      <c r="O333" s="4" t="str">
        <f t="shared" si="23"/>
        <v/>
      </c>
      <c r="P333" s="4" t="str">
        <f t="shared" si="24"/>
        <v/>
      </c>
      <c r="Q333" s="4" t="str">
        <f>IF(AND($H333="Income Total",NOT(ISBLANK($P333))), VLOOKUP($P333,'Cash Flow Report'!$A$7:$T$107,7,FALSE),"")</f>
        <v/>
      </c>
    </row>
    <row r="334" spans="1:17" x14ac:dyDescent="0.25">
      <c r="A334" t="s">
        <v>451</v>
      </c>
      <c r="B334" t="s">
        <v>18</v>
      </c>
      <c r="C334" t="s">
        <v>36</v>
      </c>
      <c r="D334" t="s">
        <v>37</v>
      </c>
      <c r="E334" t="s">
        <v>18</v>
      </c>
      <c r="F334" t="s">
        <v>18</v>
      </c>
      <c r="G334" t="s">
        <v>464</v>
      </c>
      <c r="H334" t="s">
        <v>18</v>
      </c>
      <c r="I334">
        <v>261853.62</v>
      </c>
      <c r="K334" s="4" t="str">
        <f t="shared" si="21"/>
        <v/>
      </c>
      <c r="L334" s="4" t="str">
        <f t="shared" si="22"/>
        <v/>
      </c>
      <c r="M334" s="4" t="str">
        <f>IF(AND($H334="Expense Total",NOT(ISBLANK($L334))), VLOOKUP($L334,'Cash Flow Report'!$A$7:$T$107,4,FALSE),"")</f>
        <v/>
      </c>
      <c r="O334" s="4" t="str">
        <f t="shared" si="23"/>
        <v/>
      </c>
      <c r="P334" s="4" t="str">
        <f t="shared" si="24"/>
        <v/>
      </c>
      <c r="Q334" s="4" t="str">
        <f>IF(AND($H334="Income Total",NOT(ISBLANK($P334))), VLOOKUP($P334,'Cash Flow Report'!$A$7:$T$107,7,FALSE),"")</f>
        <v/>
      </c>
    </row>
    <row r="335" spans="1:17" ht="15.75" x14ac:dyDescent="0.25">
      <c r="A335" t="s">
        <v>451</v>
      </c>
      <c r="B335" t="s">
        <v>18</v>
      </c>
      <c r="C335" t="s">
        <v>18</v>
      </c>
      <c r="D335" t="s">
        <v>18</v>
      </c>
      <c r="E335" t="s">
        <v>18</v>
      </c>
      <c r="F335" t="s">
        <v>18</v>
      </c>
      <c r="G335" t="s">
        <v>18</v>
      </c>
      <c r="H335" s="3" t="s">
        <v>39</v>
      </c>
      <c r="I335">
        <v>284633.62</v>
      </c>
      <c r="K335" s="4" t="str">
        <f t="shared" si="21"/>
        <v/>
      </c>
      <c r="L335" s="4" t="str">
        <f t="shared" si="22"/>
        <v/>
      </c>
      <c r="M335" s="4" t="str">
        <f>IF(AND($H335="Expense Total",NOT(ISBLANK($L335))), VLOOKUP($L335,'Cash Flow Report'!$A$7:$T$107,4,FALSE),"")</f>
        <v/>
      </c>
      <c r="O335" s="4">
        <f t="shared" si="23"/>
        <v>284633.62</v>
      </c>
      <c r="P335" s="4" t="str">
        <f t="shared" si="24"/>
        <v>40 Hamilton</v>
      </c>
      <c r="Q335" s="4">
        <f>IF(AND($H335="Income Total",NOT(ISBLANK($P335))), VLOOKUP($P335,'Cash Flow Report'!$A$7:$T$107,7,FALSE),"")</f>
        <v>284633.62</v>
      </c>
    </row>
    <row r="336" spans="1:17" x14ac:dyDescent="0.25">
      <c r="K336" s="4" t="str">
        <f t="shared" si="21"/>
        <v/>
      </c>
      <c r="L336" s="4" t="str">
        <f t="shared" si="22"/>
        <v/>
      </c>
      <c r="M336" s="4" t="str">
        <f>IF(AND($H336="Expense Total",NOT(ISBLANK($L336))), VLOOKUP($L336,'Cash Flow Report'!$A$7:$T$107,4,FALSE),"")</f>
        <v/>
      </c>
      <c r="O336" s="4" t="str">
        <f t="shared" si="23"/>
        <v/>
      </c>
      <c r="P336" s="4" t="str">
        <f t="shared" si="24"/>
        <v/>
      </c>
      <c r="Q336" s="4" t="str">
        <f>IF(AND($H336="Income Total",NOT(ISBLANK($P336))), VLOOKUP($P336,'Cash Flow Report'!$A$7:$T$107,7,FALSE),"")</f>
        <v/>
      </c>
    </row>
    <row r="337" spans="1:17" x14ac:dyDescent="0.25">
      <c r="A337" t="s">
        <v>465</v>
      </c>
      <c r="B337" t="s">
        <v>18</v>
      </c>
      <c r="C337" t="s">
        <v>36</v>
      </c>
      <c r="D337" t="s">
        <v>37</v>
      </c>
      <c r="E337" t="s">
        <v>18</v>
      </c>
      <c r="F337" t="s">
        <v>18</v>
      </c>
      <c r="G337" t="s">
        <v>466</v>
      </c>
      <c r="H337" t="s">
        <v>18</v>
      </c>
      <c r="I337">
        <v>255531.57</v>
      </c>
      <c r="K337" s="4" t="str">
        <f t="shared" si="21"/>
        <v/>
      </c>
      <c r="L337" s="4" t="str">
        <f t="shared" si="22"/>
        <v/>
      </c>
      <c r="M337" s="4" t="str">
        <f>IF(AND($H337="Expense Total",NOT(ISBLANK($L337))), VLOOKUP($L337,'Cash Flow Report'!$A$7:$T$107,4,FALSE),"")</f>
        <v/>
      </c>
      <c r="O337" s="4" t="str">
        <f t="shared" si="23"/>
        <v/>
      </c>
      <c r="P337" s="4" t="str">
        <f t="shared" si="24"/>
        <v/>
      </c>
      <c r="Q337" s="4" t="str">
        <f>IF(AND($H337="Income Total",NOT(ISBLANK($P337))), VLOOKUP($P337,'Cash Flow Report'!$A$7:$T$107,7,FALSE),"")</f>
        <v/>
      </c>
    </row>
    <row r="338" spans="1:17" ht="15.75" x14ac:dyDescent="0.25">
      <c r="A338" t="s">
        <v>465</v>
      </c>
      <c r="B338" t="s">
        <v>18</v>
      </c>
      <c r="C338" t="s">
        <v>18</v>
      </c>
      <c r="D338" t="s">
        <v>18</v>
      </c>
      <c r="E338" t="s">
        <v>18</v>
      </c>
      <c r="F338" t="s">
        <v>18</v>
      </c>
      <c r="G338" t="s">
        <v>18</v>
      </c>
      <c r="H338" s="3" t="s">
        <v>39</v>
      </c>
      <c r="I338">
        <v>255531.57</v>
      </c>
      <c r="K338" s="4" t="str">
        <f t="shared" si="21"/>
        <v/>
      </c>
      <c r="L338" s="4" t="str">
        <f t="shared" si="22"/>
        <v/>
      </c>
      <c r="M338" s="4" t="str">
        <f>IF(AND($H338="Expense Total",NOT(ISBLANK($L338))), VLOOKUP($L338,'Cash Flow Report'!$A$7:$T$107,4,FALSE),"")</f>
        <v/>
      </c>
      <c r="O338" s="4">
        <f t="shared" si="23"/>
        <v>255531.57</v>
      </c>
      <c r="P338" s="4" t="str">
        <f t="shared" si="24"/>
        <v>41 Hancock</v>
      </c>
      <c r="Q338" s="4">
        <f>IF(AND($H338="Income Total",NOT(ISBLANK($P338))), VLOOKUP($P338,'Cash Flow Report'!$A$7:$T$107,7,FALSE),"")</f>
        <v>255531.57</v>
      </c>
    </row>
    <row r="339" spans="1:17" x14ac:dyDescent="0.25">
      <c r="K339" s="4" t="str">
        <f t="shared" si="21"/>
        <v/>
      </c>
      <c r="L339" s="4" t="str">
        <f t="shared" si="22"/>
        <v/>
      </c>
      <c r="M339" s="4" t="str">
        <f>IF(AND($H339="Expense Total",NOT(ISBLANK($L339))), VLOOKUP($L339,'Cash Flow Report'!$A$7:$T$107,4,FALSE),"")</f>
        <v/>
      </c>
      <c r="O339" s="4" t="str">
        <f t="shared" si="23"/>
        <v/>
      </c>
      <c r="P339" s="4" t="str">
        <f t="shared" si="24"/>
        <v/>
      </c>
      <c r="Q339" s="4" t="str">
        <f>IF(AND($H339="Income Total",NOT(ISBLANK($P339))), VLOOKUP($P339,'Cash Flow Report'!$A$7:$T$107,7,FALSE),"")</f>
        <v/>
      </c>
    </row>
    <row r="340" spans="1:17" x14ac:dyDescent="0.25">
      <c r="A340" t="s">
        <v>467</v>
      </c>
      <c r="B340" t="s">
        <v>468</v>
      </c>
      <c r="C340" t="s">
        <v>15</v>
      </c>
      <c r="D340" t="s">
        <v>22</v>
      </c>
      <c r="E340" t="s">
        <v>212</v>
      </c>
      <c r="F340" t="s">
        <v>469</v>
      </c>
      <c r="G340" t="s">
        <v>470</v>
      </c>
      <c r="H340" t="s">
        <v>471</v>
      </c>
      <c r="I340">
        <v>1447.6</v>
      </c>
      <c r="K340" s="4" t="str">
        <f t="shared" si="21"/>
        <v/>
      </c>
      <c r="L340" s="4" t="str">
        <f t="shared" si="22"/>
        <v/>
      </c>
      <c r="M340" s="4" t="str">
        <f>IF(AND($H340="Expense Total",NOT(ISBLANK($L340))), VLOOKUP($L340,'Cash Flow Report'!$A$7:$T$107,4,FALSE),"")</f>
        <v/>
      </c>
      <c r="O340" s="4" t="str">
        <f t="shared" si="23"/>
        <v/>
      </c>
      <c r="P340" s="4" t="str">
        <f t="shared" si="24"/>
        <v/>
      </c>
      <c r="Q340" s="4" t="str">
        <f>IF(AND($H340="Income Total",NOT(ISBLANK($P340))), VLOOKUP($P340,'Cash Flow Report'!$A$7:$T$107,7,FALSE),"")</f>
        <v/>
      </c>
    </row>
    <row r="341" spans="1:17" x14ac:dyDescent="0.25">
      <c r="A341" t="s">
        <v>467</v>
      </c>
      <c r="B341" t="s">
        <v>472</v>
      </c>
      <c r="C341" t="s">
        <v>15</v>
      </c>
      <c r="D341" t="s">
        <v>22</v>
      </c>
      <c r="E341" t="s">
        <v>108</v>
      </c>
      <c r="F341" t="s">
        <v>18</v>
      </c>
      <c r="G341" t="s">
        <v>470</v>
      </c>
      <c r="H341" t="s">
        <v>473</v>
      </c>
      <c r="I341">
        <v>302783.63</v>
      </c>
      <c r="K341" s="4" t="str">
        <f t="shared" si="21"/>
        <v/>
      </c>
      <c r="L341" s="4" t="str">
        <f t="shared" si="22"/>
        <v/>
      </c>
      <c r="M341" s="4" t="str">
        <f>IF(AND($H341="Expense Total",NOT(ISBLANK($L341))), VLOOKUP($L341,'Cash Flow Report'!$A$7:$T$107,4,FALSE),"")</f>
        <v/>
      </c>
      <c r="O341" s="4" t="str">
        <f t="shared" si="23"/>
        <v/>
      </c>
      <c r="P341" s="4" t="str">
        <f t="shared" si="24"/>
        <v/>
      </c>
      <c r="Q341" s="4" t="str">
        <f>IF(AND($H341="Income Total",NOT(ISBLANK($P341))), VLOOKUP($P341,'Cash Flow Report'!$A$7:$T$107,7,FALSE),"")</f>
        <v/>
      </c>
    </row>
    <row r="342" spans="1:17" x14ac:dyDescent="0.25">
      <c r="A342" t="s">
        <v>467</v>
      </c>
      <c r="B342" t="s">
        <v>474</v>
      </c>
      <c r="C342" t="s">
        <v>15</v>
      </c>
      <c r="D342" t="s">
        <v>135</v>
      </c>
      <c r="E342" t="s">
        <v>108</v>
      </c>
      <c r="F342" t="s">
        <v>18</v>
      </c>
      <c r="G342" t="s">
        <v>475</v>
      </c>
      <c r="H342" t="s">
        <v>476</v>
      </c>
      <c r="I342">
        <v>5941.25</v>
      </c>
      <c r="K342" s="4" t="str">
        <f t="shared" si="21"/>
        <v/>
      </c>
      <c r="L342" s="4" t="str">
        <f t="shared" si="22"/>
        <v/>
      </c>
      <c r="M342" s="4" t="str">
        <f>IF(AND($H342="Expense Total",NOT(ISBLANK($L342))), VLOOKUP($L342,'Cash Flow Report'!$A$7:$T$107,4,FALSE),"")</f>
        <v/>
      </c>
      <c r="O342" s="4" t="str">
        <f t="shared" si="23"/>
        <v/>
      </c>
      <c r="P342" s="4" t="str">
        <f t="shared" si="24"/>
        <v/>
      </c>
      <c r="Q342" s="4" t="str">
        <f>IF(AND($H342="Income Total",NOT(ISBLANK($P342))), VLOOKUP($P342,'Cash Flow Report'!$A$7:$T$107,7,FALSE),"")</f>
        <v/>
      </c>
    </row>
    <row r="343" spans="1:17" x14ac:dyDescent="0.25">
      <c r="A343" t="s">
        <v>467</v>
      </c>
      <c r="B343" t="s">
        <v>18</v>
      </c>
      <c r="C343" t="s">
        <v>36</v>
      </c>
      <c r="D343" t="s">
        <v>46</v>
      </c>
      <c r="E343" t="s">
        <v>18</v>
      </c>
      <c r="F343" t="s">
        <v>18</v>
      </c>
      <c r="G343" t="s">
        <v>475</v>
      </c>
      <c r="H343" t="s">
        <v>18</v>
      </c>
      <c r="I343">
        <v>-5941.25</v>
      </c>
      <c r="K343" s="4" t="str">
        <f t="shared" si="21"/>
        <v/>
      </c>
      <c r="L343" s="4" t="str">
        <f t="shared" si="22"/>
        <v/>
      </c>
      <c r="M343" s="4" t="str">
        <f>IF(AND($H343="Expense Total",NOT(ISBLANK($L343))), VLOOKUP($L343,'Cash Flow Report'!$A$7:$T$107,4,FALSE),"")</f>
        <v/>
      </c>
      <c r="O343" s="4" t="str">
        <f t="shared" si="23"/>
        <v/>
      </c>
      <c r="P343" s="4" t="str">
        <f t="shared" si="24"/>
        <v/>
      </c>
      <c r="Q343" s="4" t="str">
        <f>IF(AND($H343="Income Total",NOT(ISBLANK($P343))), VLOOKUP($P343,'Cash Flow Report'!$A$7:$T$107,7,FALSE),"")</f>
        <v/>
      </c>
    </row>
    <row r="344" spans="1:17" x14ac:dyDescent="0.25">
      <c r="A344" t="s">
        <v>467</v>
      </c>
      <c r="B344" t="s">
        <v>18</v>
      </c>
      <c r="C344" t="s">
        <v>36</v>
      </c>
      <c r="D344" t="s">
        <v>46</v>
      </c>
      <c r="E344" t="s">
        <v>18</v>
      </c>
      <c r="F344" t="s">
        <v>18</v>
      </c>
      <c r="G344" t="s">
        <v>470</v>
      </c>
      <c r="H344" t="s">
        <v>18</v>
      </c>
      <c r="I344">
        <v>-302783.63</v>
      </c>
      <c r="K344" s="4" t="str">
        <f t="shared" si="21"/>
        <v/>
      </c>
      <c r="L344" s="4" t="str">
        <f t="shared" si="22"/>
        <v/>
      </c>
      <c r="M344" s="4" t="str">
        <f>IF(AND($H344="Expense Total",NOT(ISBLANK($L344))), VLOOKUP($L344,'Cash Flow Report'!$A$7:$T$107,4,FALSE),"")</f>
        <v/>
      </c>
      <c r="O344" s="4" t="str">
        <f t="shared" si="23"/>
        <v/>
      </c>
      <c r="P344" s="4" t="str">
        <f t="shared" si="24"/>
        <v/>
      </c>
      <c r="Q344" s="4" t="str">
        <f>IF(AND($H344="Income Total",NOT(ISBLANK($P344))), VLOOKUP($P344,'Cash Flow Report'!$A$7:$T$107,7,FALSE),"")</f>
        <v/>
      </c>
    </row>
    <row r="345" spans="1:17" x14ac:dyDescent="0.25">
      <c r="A345" t="s">
        <v>467</v>
      </c>
      <c r="B345" t="s">
        <v>18</v>
      </c>
      <c r="C345" t="s">
        <v>36</v>
      </c>
      <c r="D345" t="s">
        <v>46</v>
      </c>
      <c r="E345" t="s">
        <v>18</v>
      </c>
      <c r="F345" t="s">
        <v>18</v>
      </c>
      <c r="G345" t="s">
        <v>477</v>
      </c>
      <c r="H345" t="s">
        <v>18</v>
      </c>
      <c r="I345">
        <v>30965.38</v>
      </c>
      <c r="K345" s="4" t="str">
        <f t="shared" si="21"/>
        <v/>
      </c>
      <c r="L345" s="4" t="str">
        <f t="shared" si="22"/>
        <v/>
      </c>
      <c r="M345" s="4" t="str">
        <f>IF(AND($H345="Expense Total",NOT(ISBLANK($L345))), VLOOKUP($L345,'Cash Flow Report'!$A$7:$T$107,4,FALSE),"")</f>
        <v/>
      </c>
      <c r="O345" s="4" t="str">
        <f t="shared" si="23"/>
        <v/>
      </c>
      <c r="P345" s="4" t="str">
        <f t="shared" si="24"/>
        <v/>
      </c>
      <c r="Q345" s="4" t="str">
        <f>IF(AND($H345="Income Total",NOT(ISBLANK($P345))), VLOOKUP($P345,'Cash Flow Report'!$A$7:$T$107,7,FALSE),"")</f>
        <v/>
      </c>
    </row>
    <row r="346" spans="1:17" ht="15.75" x14ac:dyDescent="0.25">
      <c r="A346" t="s">
        <v>467</v>
      </c>
      <c r="B346" t="s">
        <v>18</v>
      </c>
      <c r="C346" t="s">
        <v>18</v>
      </c>
      <c r="D346" t="s">
        <v>18</v>
      </c>
      <c r="E346" t="s">
        <v>18</v>
      </c>
      <c r="F346" t="s">
        <v>18</v>
      </c>
      <c r="G346" t="s">
        <v>18</v>
      </c>
      <c r="H346" s="3" t="s">
        <v>35</v>
      </c>
      <c r="I346">
        <v>32412.98</v>
      </c>
      <c r="K346" s="4">
        <f t="shared" si="21"/>
        <v>32412.98</v>
      </c>
      <c r="L346" s="4" t="str">
        <f t="shared" si="22"/>
        <v>42 Hardin</v>
      </c>
      <c r="M346" s="4">
        <f>IF(AND($H346="Expense Total",NOT(ISBLANK($L346))), VLOOKUP($L346,'Cash Flow Report'!$A$7:$T$107,4,FALSE),"")</f>
        <v>32412.98</v>
      </c>
      <c r="O346" s="4" t="str">
        <f t="shared" si="23"/>
        <v/>
      </c>
      <c r="P346" s="4" t="str">
        <f t="shared" si="24"/>
        <v/>
      </c>
      <c r="Q346" s="4" t="str">
        <f>IF(AND($H346="Income Total",NOT(ISBLANK($P346))), VLOOKUP($P346,'Cash Flow Report'!$A$7:$T$107,7,FALSE),"")</f>
        <v/>
      </c>
    </row>
    <row r="347" spans="1:17" x14ac:dyDescent="0.25">
      <c r="A347" t="s">
        <v>467</v>
      </c>
      <c r="B347" t="s">
        <v>18</v>
      </c>
      <c r="C347" t="s">
        <v>36</v>
      </c>
      <c r="D347" t="s">
        <v>478</v>
      </c>
      <c r="E347" t="s">
        <v>18</v>
      </c>
      <c r="F347" t="s">
        <v>18</v>
      </c>
      <c r="G347" t="s">
        <v>479</v>
      </c>
      <c r="H347" t="s">
        <v>18</v>
      </c>
      <c r="I347">
        <v>629438.53</v>
      </c>
      <c r="K347" s="4" t="str">
        <f t="shared" si="21"/>
        <v/>
      </c>
      <c r="L347" s="4" t="str">
        <f t="shared" si="22"/>
        <v/>
      </c>
      <c r="M347" s="4" t="str">
        <f>IF(AND($H347="Expense Total",NOT(ISBLANK($L347))), VLOOKUP($L347,'Cash Flow Report'!$A$7:$T$107,4,FALSE),"")</f>
        <v/>
      </c>
      <c r="O347" s="4" t="str">
        <f t="shared" si="23"/>
        <v/>
      </c>
      <c r="P347" s="4" t="str">
        <f t="shared" si="24"/>
        <v/>
      </c>
      <c r="Q347" s="4" t="str">
        <f>IF(AND($H347="Income Total",NOT(ISBLANK($P347))), VLOOKUP($P347,'Cash Flow Report'!$A$7:$T$107,7,FALSE),"")</f>
        <v/>
      </c>
    </row>
    <row r="348" spans="1:17" x14ac:dyDescent="0.25">
      <c r="A348" t="s">
        <v>467</v>
      </c>
      <c r="B348" t="s">
        <v>18</v>
      </c>
      <c r="C348" t="s">
        <v>36</v>
      </c>
      <c r="D348" t="s">
        <v>37</v>
      </c>
      <c r="E348" t="s">
        <v>18</v>
      </c>
      <c r="F348" t="s">
        <v>18</v>
      </c>
      <c r="G348" t="s">
        <v>479</v>
      </c>
      <c r="H348" t="s">
        <v>18</v>
      </c>
      <c r="I348">
        <v>294870.25</v>
      </c>
      <c r="K348" s="4" t="str">
        <f t="shared" si="21"/>
        <v/>
      </c>
      <c r="L348" s="4" t="str">
        <f t="shared" si="22"/>
        <v/>
      </c>
      <c r="M348" s="4" t="str">
        <f>IF(AND($H348="Expense Total",NOT(ISBLANK($L348))), VLOOKUP($L348,'Cash Flow Report'!$A$7:$T$107,4,FALSE),"")</f>
        <v/>
      </c>
      <c r="O348" s="4" t="str">
        <f t="shared" si="23"/>
        <v/>
      </c>
      <c r="P348" s="4" t="str">
        <f t="shared" si="24"/>
        <v/>
      </c>
      <c r="Q348" s="4" t="str">
        <f>IF(AND($H348="Income Total",NOT(ISBLANK($P348))), VLOOKUP($P348,'Cash Flow Report'!$A$7:$T$107,7,FALSE),"")</f>
        <v/>
      </c>
    </row>
    <row r="349" spans="1:17" ht="15.75" x14ac:dyDescent="0.25">
      <c r="A349" t="s">
        <v>467</v>
      </c>
      <c r="B349" t="s">
        <v>18</v>
      </c>
      <c r="C349" t="s">
        <v>18</v>
      </c>
      <c r="D349" t="s">
        <v>18</v>
      </c>
      <c r="E349" t="s">
        <v>18</v>
      </c>
      <c r="F349" t="s">
        <v>18</v>
      </c>
      <c r="G349" t="s">
        <v>18</v>
      </c>
      <c r="H349" s="3" t="s">
        <v>39</v>
      </c>
      <c r="I349">
        <v>924308.78</v>
      </c>
      <c r="K349" s="4" t="str">
        <f t="shared" si="21"/>
        <v/>
      </c>
      <c r="L349" s="4" t="str">
        <f t="shared" si="22"/>
        <v/>
      </c>
      <c r="M349" s="4" t="str">
        <f>IF(AND($H349="Expense Total",NOT(ISBLANK($L349))), VLOOKUP($L349,'Cash Flow Report'!$A$7:$T$107,4,FALSE),"")</f>
        <v/>
      </c>
      <c r="O349" s="4">
        <f t="shared" si="23"/>
        <v>924308.78</v>
      </c>
      <c r="P349" s="4" t="str">
        <f t="shared" si="24"/>
        <v>42 Hardin</v>
      </c>
      <c r="Q349" s="4">
        <f>IF(AND($H349="Income Total",NOT(ISBLANK($P349))), VLOOKUP($P349,'Cash Flow Report'!$A$7:$T$107,7,FALSE),"")</f>
        <v>924308.78</v>
      </c>
    </row>
    <row r="350" spans="1:17" x14ac:dyDescent="0.25">
      <c r="K350" s="4" t="str">
        <f t="shared" si="21"/>
        <v/>
      </c>
      <c r="L350" s="4" t="str">
        <f t="shared" si="22"/>
        <v/>
      </c>
      <c r="M350" s="4" t="str">
        <f>IF(AND($H350="Expense Total",NOT(ISBLANK($L350))), VLOOKUP($L350,'Cash Flow Report'!$A$7:$T$107,4,FALSE),"")</f>
        <v/>
      </c>
      <c r="O350" s="4" t="str">
        <f t="shared" si="23"/>
        <v/>
      </c>
      <c r="P350" s="4" t="str">
        <f t="shared" si="24"/>
        <v/>
      </c>
      <c r="Q350" s="4" t="str">
        <f>IF(AND($H350="Income Total",NOT(ISBLANK($P350))), VLOOKUP($P350,'Cash Flow Report'!$A$7:$T$107,7,FALSE),"")</f>
        <v/>
      </c>
    </row>
    <row r="351" spans="1:17" x14ac:dyDescent="0.25">
      <c r="A351" t="s">
        <v>480</v>
      </c>
      <c r="B351" t="s">
        <v>481</v>
      </c>
      <c r="C351" t="s">
        <v>15</v>
      </c>
      <c r="D351" t="s">
        <v>107</v>
      </c>
      <c r="E351" t="s">
        <v>482</v>
      </c>
      <c r="F351" t="s">
        <v>18</v>
      </c>
      <c r="G351" t="s">
        <v>483</v>
      </c>
      <c r="H351" t="s">
        <v>484</v>
      </c>
      <c r="I351">
        <v>821.85</v>
      </c>
      <c r="K351" s="4" t="str">
        <f t="shared" si="21"/>
        <v/>
      </c>
      <c r="L351" s="4" t="str">
        <f t="shared" si="22"/>
        <v/>
      </c>
      <c r="M351" s="4" t="str">
        <f>IF(AND($H351="Expense Total",NOT(ISBLANK($L351))), VLOOKUP($L351,'Cash Flow Report'!$A$7:$T$107,4,FALSE),"")</f>
        <v/>
      </c>
      <c r="O351" s="4" t="str">
        <f t="shared" si="23"/>
        <v/>
      </c>
      <c r="P351" s="4" t="str">
        <f t="shared" si="24"/>
        <v/>
      </c>
      <c r="Q351" s="4" t="str">
        <f>IF(AND($H351="Income Total",NOT(ISBLANK($P351))), VLOOKUP($P351,'Cash Flow Report'!$A$7:$T$107,7,FALSE),"")</f>
        <v/>
      </c>
    </row>
    <row r="352" spans="1:17" x14ac:dyDescent="0.25">
      <c r="A352" t="s">
        <v>480</v>
      </c>
      <c r="B352" t="s">
        <v>485</v>
      </c>
      <c r="C352" t="s">
        <v>15</v>
      </c>
      <c r="D352" t="s">
        <v>107</v>
      </c>
      <c r="E352" t="s">
        <v>482</v>
      </c>
      <c r="F352" t="s">
        <v>18</v>
      </c>
      <c r="G352" t="s">
        <v>486</v>
      </c>
      <c r="H352" t="s">
        <v>487</v>
      </c>
      <c r="I352">
        <v>2782.8</v>
      </c>
      <c r="K352" s="4" t="str">
        <f t="shared" si="21"/>
        <v/>
      </c>
      <c r="L352" s="4" t="str">
        <f t="shared" si="22"/>
        <v/>
      </c>
      <c r="M352" s="4" t="str">
        <f>IF(AND($H352="Expense Total",NOT(ISBLANK($L352))), VLOOKUP($L352,'Cash Flow Report'!$A$7:$T$107,4,FALSE),"")</f>
        <v/>
      </c>
      <c r="O352" s="4" t="str">
        <f t="shared" si="23"/>
        <v/>
      </c>
      <c r="P352" s="4" t="str">
        <f t="shared" si="24"/>
        <v/>
      </c>
      <c r="Q352" s="4" t="str">
        <f>IF(AND($H352="Income Total",NOT(ISBLANK($P352))), VLOOKUP($P352,'Cash Flow Report'!$A$7:$T$107,7,FALSE),"")</f>
        <v/>
      </c>
    </row>
    <row r="353" spans="1:17" x14ac:dyDescent="0.25">
      <c r="A353" t="s">
        <v>480</v>
      </c>
      <c r="B353" t="s">
        <v>488</v>
      </c>
      <c r="C353" t="s">
        <v>15</v>
      </c>
      <c r="D353" t="s">
        <v>107</v>
      </c>
      <c r="E353" t="s">
        <v>482</v>
      </c>
      <c r="F353" t="s">
        <v>18</v>
      </c>
      <c r="G353" t="s">
        <v>489</v>
      </c>
      <c r="H353" t="s">
        <v>490</v>
      </c>
      <c r="I353">
        <v>5206.05</v>
      </c>
      <c r="K353" s="4" t="str">
        <f t="shared" si="21"/>
        <v/>
      </c>
      <c r="L353" s="4" t="str">
        <f t="shared" si="22"/>
        <v/>
      </c>
      <c r="M353" s="4" t="str">
        <f>IF(AND($H353="Expense Total",NOT(ISBLANK($L353))), VLOOKUP($L353,'Cash Flow Report'!$A$7:$T$107,4,FALSE),"")</f>
        <v/>
      </c>
      <c r="O353" s="4" t="str">
        <f t="shared" si="23"/>
        <v/>
      </c>
      <c r="P353" s="4" t="str">
        <f t="shared" si="24"/>
        <v/>
      </c>
      <c r="Q353" s="4" t="str">
        <f>IF(AND($H353="Income Total",NOT(ISBLANK($P353))), VLOOKUP($P353,'Cash Flow Report'!$A$7:$T$107,7,FALSE),"")</f>
        <v/>
      </c>
    </row>
    <row r="354" spans="1:17" x14ac:dyDescent="0.25">
      <c r="A354" t="s">
        <v>480</v>
      </c>
      <c r="B354" t="s">
        <v>491</v>
      </c>
      <c r="C354" t="s">
        <v>15</v>
      </c>
      <c r="D354" t="s">
        <v>48</v>
      </c>
      <c r="E354" t="s">
        <v>482</v>
      </c>
      <c r="F354" t="s">
        <v>18</v>
      </c>
      <c r="G354" t="s">
        <v>492</v>
      </c>
      <c r="H354" t="s">
        <v>493</v>
      </c>
      <c r="I354">
        <v>125</v>
      </c>
      <c r="K354" s="4" t="str">
        <f t="shared" si="21"/>
        <v/>
      </c>
      <c r="L354" s="4" t="str">
        <f t="shared" si="22"/>
        <v/>
      </c>
      <c r="M354" s="4" t="str">
        <f>IF(AND($H354="Expense Total",NOT(ISBLANK($L354))), VLOOKUP($L354,'Cash Flow Report'!$A$7:$T$107,4,FALSE),"")</f>
        <v/>
      </c>
      <c r="O354" s="4" t="str">
        <f t="shared" si="23"/>
        <v/>
      </c>
      <c r="P354" s="4" t="str">
        <f t="shared" si="24"/>
        <v/>
      </c>
      <c r="Q354" s="4" t="str">
        <f>IF(AND($H354="Income Total",NOT(ISBLANK($P354))), VLOOKUP($P354,'Cash Flow Report'!$A$7:$T$107,7,FALSE),"")</f>
        <v/>
      </c>
    </row>
    <row r="355" spans="1:17" x14ac:dyDescent="0.25">
      <c r="A355" t="s">
        <v>480</v>
      </c>
      <c r="B355" t="s">
        <v>18</v>
      </c>
      <c r="C355" t="s">
        <v>36</v>
      </c>
      <c r="D355" t="s">
        <v>12</v>
      </c>
      <c r="E355" t="s">
        <v>18</v>
      </c>
      <c r="F355" t="s">
        <v>18</v>
      </c>
      <c r="G355" t="s">
        <v>492</v>
      </c>
      <c r="H355" t="s">
        <v>18</v>
      </c>
      <c r="I355">
        <v>-125</v>
      </c>
      <c r="K355" s="4" t="str">
        <f t="shared" si="21"/>
        <v/>
      </c>
      <c r="L355" s="4" t="str">
        <f t="shared" si="22"/>
        <v/>
      </c>
      <c r="M355" s="4" t="str">
        <f>IF(AND($H355="Expense Total",NOT(ISBLANK($L355))), VLOOKUP($L355,'Cash Flow Report'!$A$7:$T$107,4,FALSE),"")</f>
        <v/>
      </c>
      <c r="O355" s="4" t="str">
        <f t="shared" si="23"/>
        <v/>
      </c>
      <c r="P355" s="4" t="str">
        <f t="shared" si="24"/>
        <v/>
      </c>
      <c r="Q355" s="4" t="str">
        <f>IF(AND($H355="Income Total",NOT(ISBLANK($P355))), VLOOKUP($P355,'Cash Flow Report'!$A$7:$T$107,7,FALSE),"")</f>
        <v/>
      </c>
    </row>
    <row r="356" spans="1:17" ht="15.75" x14ac:dyDescent="0.25">
      <c r="A356" t="s">
        <v>480</v>
      </c>
      <c r="B356" t="s">
        <v>18</v>
      </c>
      <c r="C356" t="s">
        <v>18</v>
      </c>
      <c r="D356" t="s">
        <v>18</v>
      </c>
      <c r="E356" t="s">
        <v>18</v>
      </c>
      <c r="F356" t="s">
        <v>18</v>
      </c>
      <c r="G356" t="s">
        <v>18</v>
      </c>
      <c r="H356" s="3" t="s">
        <v>35</v>
      </c>
      <c r="I356">
        <v>8810.7000000000007</v>
      </c>
      <c r="K356" s="4">
        <f t="shared" si="21"/>
        <v>8810.7000000000007</v>
      </c>
      <c r="L356" s="4" t="str">
        <f t="shared" si="22"/>
        <v>43 Harrison</v>
      </c>
      <c r="M356" s="4">
        <f>IF(AND($H356="Expense Total",NOT(ISBLANK($L356))), VLOOKUP($L356,'Cash Flow Report'!$A$7:$T$107,4,FALSE),"")</f>
        <v>8810.7000000000007</v>
      </c>
      <c r="O356" s="4" t="str">
        <f t="shared" si="23"/>
        <v/>
      </c>
      <c r="P356" s="4" t="str">
        <f t="shared" si="24"/>
        <v/>
      </c>
      <c r="Q356" s="4" t="str">
        <f>IF(AND($H356="Income Total",NOT(ISBLANK($P356))), VLOOKUP($P356,'Cash Flow Report'!$A$7:$T$107,7,FALSE),"")</f>
        <v/>
      </c>
    </row>
    <row r="357" spans="1:17" x14ac:dyDescent="0.25">
      <c r="A357" t="s">
        <v>480</v>
      </c>
      <c r="B357" t="s">
        <v>18</v>
      </c>
      <c r="C357" t="s">
        <v>36</v>
      </c>
      <c r="D357" t="s">
        <v>37</v>
      </c>
      <c r="E357" t="s">
        <v>18</v>
      </c>
      <c r="F357" t="s">
        <v>18</v>
      </c>
      <c r="G357" t="s">
        <v>494</v>
      </c>
      <c r="H357" t="s">
        <v>18</v>
      </c>
      <c r="I357">
        <v>307960.40999999997</v>
      </c>
      <c r="K357" s="4" t="str">
        <f t="shared" si="21"/>
        <v/>
      </c>
      <c r="L357" s="4" t="str">
        <f t="shared" si="22"/>
        <v/>
      </c>
      <c r="M357" s="4" t="str">
        <f>IF(AND($H357="Expense Total",NOT(ISBLANK($L357))), VLOOKUP($L357,'Cash Flow Report'!$A$7:$T$107,4,FALSE),"")</f>
        <v/>
      </c>
      <c r="O357" s="4" t="str">
        <f t="shared" si="23"/>
        <v/>
      </c>
      <c r="P357" s="4" t="str">
        <f t="shared" si="24"/>
        <v/>
      </c>
      <c r="Q357" s="4" t="str">
        <f>IF(AND($H357="Income Total",NOT(ISBLANK($P357))), VLOOKUP($P357,'Cash Flow Report'!$A$7:$T$107,7,FALSE),"")</f>
        <v/>
      </c>
    </row>
    <row r="358" spans="1:17" ht="15.75" x14ac:dyDescent="0.25">
      <c r="A358" t="s">
        <v>480</v>
      </c>
      <c r="B358" t="s">
        <v>18</v>
      </c>
      <c r="C358" t="s">
        <v>18</v>
      </c>
      <c r="D358" t="s">
        <v>18</v>
      </c>
      <c r="E358" t="s">
        <v>18</v>
      </c>
      <c r="F358" t="s">
        <v>18</v>
      </c>
      <c r="G358" t="s">
        <v>18</v>
      </c>
      <c r="H358" s="3" t="s">
        <v>39</v>
      </c>
      <c r="I358">
        <v>307960.40999999997</v>
      </c>
      <c r="K358" s="4" t="str">
        <f t="shared" si="21"/>
        <v/>
      </c>
      <c r="L358" s="4" t="str">
        <f t="shared" si="22"/>
        <v/>
      </c>
      <c r="M358" s="4" t="str">
        <f>IF(AND($H358="Expense Total",NOT(ISBLANK($L358))), VLOOKUP($L358,'Cash Flow Report'!$A$7:$T$107,4,FALSE),"")</f>
        <v/>
      </c>
      <c r="O358" s="4">
        <f t="shared" si="23"/>
        <v>307960.40999999997</v>
      </c>
      <c r="P358" s="4" t="str">
        <f t="shared" si="24"/>
        <v>43 Harrison</v>
      </c>
      <c r="Q358" s="4">
        <f>IF(AND($H358="Income Total",NOT(ISBLANK($P358))), VLOOKUP($P358,'Cash Flow Report'!$A$7:$T$107,7,FALSE),"")</f>
        <v>307960.40999999997</v>
      </c>
    </row>
    <row r="359" spans="1:17" x14ac:dyDescent="0.25">
      <c r="K359" s="4" t="str">
        <f t="shared" si="21"/>
        <v/>
      </c>
      <c r="L359" s="4" t="str">
        <f t="shared" si="22"/>
        <v/>
      </c>
      <c r="M359" s="4" t="str">
        <f>IF(AND($H359="Expense Total",NOT(ISBLANK($L359))), VLOOKUP($L359,'Cash Flow Report'!$A$7:$T$107,4,FALSE),"")</f>
        <v/>
      </c>
      <c r="O359" s="4" t="str">
        <f t="shared" si="23"/>
        <v/>
      </c>
      <c r="P359" s="4" t="str">
        <f t="shared" si="24"/>
        <v/>
      </c>
      <c r="Q359" s="4" t="str">
        <f>IF(AND($H359="Income Total",NOT(ISBLANK($P359))), VLOOKUP($P359,'Cash Flow Report'!$A$7:$T$107,7,FALSE),"")</f>
        <v/>
      </c>
    </row>
    <row r="360" spans="1:17" x14ac:dyDescent="0.25">
      <c r="A360" t="s">
        <v>495</v>
      </c>
      <c r="B360" t="s">
        <v>496</v>
      </c>
      <c r="C360" t="s">
        <v>15</v>
      </c>
      <c r="D360" t="s">
        <v>107</v>
      </c>
      <c r="E360" t="s">
        <v>497</v>
      </c>
      <c r="F360" t="s">
        <v>18</v>
      </c>
      <c r="G360" t="s">
        <v>498</v>
      </c>
      <c r="H360" t="s">
        <v>499</v>
      </c>
      <c r="I360">
        <v>23408.5</v>
      </c>
      <c r="K360" s="4" t="str">
        <f t="shared" si="21"/>
        <v/>
      </c>
      <c r="L360" s="4" t="str">
        <f t="shared" si="22"/>
        <v/>
      </c>
      <c r="M360" s="4" t="str">
        <f>IF(AND($H360="Expense Total",NOT(ISBLANK($L360))), VLOOKUP($L360,'Cash Flow Report'!$A$7:$T$107,4,FALSE),"")</f>
        <v/>
      </c>
      <c r="O360" s="4" t="str">
        <f t="shared" si="23"/>
        <v/>
      </c>
      <c r="P360" s="4" t="str">
        <f t="shared" si="24"/>
        <v/>
      </c>
      <c r="Q360" s="4" t="str">
        <f>IF(AND($H360="Income Total",NOT(ISBLANK($P360))), VLOOKUP($P360,'Cash Flow Report'!$A$7:$T$107,7,FALSE),"")</f>
        <v/>
      </c>
    </row>
    <row r="361" spans="1:17" x14ac:dyDescent="0.25">
      <c r="A361" t="s">
        <v>495</v>
      </c>
      <c r="B361" t="s">
        <v>500</v>
      </c>
      <c r="C361" t="s">
        <v>15</v>
      </c>
      <c r="D361" t="s">
        <v>107</v>
      </c>
      <c r="E361" t="s">
        <v>497</v>
      </c>
      <c r="F361" t="s">
        <v>18</v>
      </c>
      <c r="G361" t="s">
        <v>501</v>
      </c>
      <c r="H361" t="s">
        <v>502</v>
      </c>
      <c r="I361">
        <v>4470.21</v>
      </c>
      <c r="K361" s="4" t="str">
        <f t="shared" si="21"/>
        <v/>
      </c>
      <c r="L361" s="4" t="str">
        <f t="shared" si="22"/>
        <v/>
      </c>
      <c r="M361" s="4" t="str">
        <f>IF(AND($H361="Expense Total",NOT(ISBLANK($L361))), VLOOKUP($L361,'Cash Flow Report'!$A$7:$T$107,4,FALSE),"")</f>
        <v/>
      </c>
      <c r="O361" s="4" t="str">
        <f t="shared" si="23"/>
        <v/>
      </c>
      <c r="P361" s="4" t="str">
        <f t="shared" si="24"/>
        <v/>
      </c>
      <c r="Q361" s="4" t="str">
        <f>IF(AND($H361="Income Total",NOT(ISBLANK($P361))), VLOOKUP($P361,'Cash Flow Report'!$A$7:$T$107,7,FALSE),"")</f>
        <v/>
      </c>
    </row>
    <row r="362" spans="1:17" x14ac:dyDescent="0.25">
      <c r="A362" t="s">
        <v>495</v>
      </c>
      <c r="B362" t="s">
        <v>18</v>
      </c>
      <c r="C362" t="s">
        <v>36</v>
      </c>
      <c r="D362" t="s">
        <v>182</v>
      </c>
      <c r="E362" t="s">
        <v>18</v>
      </c>
      <c r="F362" t="s">
        <v>18</v>
      </c>
      <c r="G362" t="s">
        <v>501</v>
      </c>
      <c r="H362" t="s">
        <v>18</v>
      </c>
      <c r="I362">
        <v>-9232.9</v>
      </c>
      <c r="K362" s="4" t="str">
        <f t="shared" si="21"/>
        <v/>
      </c>
      <c r="L362" s="4" t="str">
        <f t="shared" si="22"/>
        <v/>
      </c>
      <c r="M362" s="4" t="str">
        <f>IF(AND($H362="Expense Total",NOT(ISBLANK($L362))), VLOOKUP($L362,'Cash Flow Report'!$A$7:$T$107,4,FALSE),"")</f>
        <v/>
      </c>
      <c r="O362" s="4" t="str">
        <f t="shared" si="23"/>
        <v/>
      </c>
      <c r="P362" s="4" t="str">
        <f t="shared" si="24"/>
        <v/>
      </c>
      <c r="Q362" s="4" t="str">
        <f>IF(AND($H362="Income Total",NOT(ISBLANK($P362))), VLOOKUP($P362,'Cash Flow Report'!$A$7:$T$107,7,FALSE),"")</f>
        <v/>
      </c>
    </row>
    <row r="363" spans="1:17" ht="15.75" x14ac:dyDescent="0.25">
      <c r="A363" t="s">
        <v>495</v>
      </c>
      <c r="B363" t="s">
        <v>18</v>
      </c>
      <c r="C363" t="s">
        <v>18</v>
      </c>
      <c r="D363" t="s">
        <v>18</v>
      </c>
      <c r="E363" t="s">
        <v>18</v>
      </c>
      <c r="F363" t="s">
        <v>18</v>
      </c>
      <c r="G363" t="s">
        <v>18</v>
      </c>
      <c r="H363" s="3" t="s">
        <v>35</v>
      </c>
      <c r="I363">
        <v>18645.810000000001</v>
      </c>
      <c r="K363" s="4">
        <f t="shared" si="21"/>
        <v>18645.810000000001</v>
      </c>
      <c r="L363" s="4" t="str">
        <f t="shared" si="22"/>
        <v>44 Henry</v>
      </c>
      <c r="M363" s="4">
        <f>IF(AND($H363="Expense Total",NOT(ISBLANK($L363))), VLOOKUP($L363,'Cash Flow Report'!$A$7:$T$107,4,FALSE),"")</f>
        <v>18645.810000000001</v>
      </c>
      <c r="O363" s="4" t="str">
        <f t="shared" si="23"/>
        <v/>
      </c>
      <c r="P363" s="4" t="str">
        <f t="shared" si="24"/>
        <v/>
      </c>
      <c r="Q363" s="4" t="str">
        <f>IF(AND($H363="Income Total",NOT(ISBLANK($P363))), VLOOKUP($P363,'Cash Flow Report'!$A$7:$T$107,7,FALSE),"")</f>
        <v/>
      </c>
    </row>
    <row r="364" spans="1:17" x14ac:dyDescent="0.25">
      <c r="A364" t="s">
        <v>495</v>
      </c>
      <c r="B364" t="s">
        <v>18</v>
      </c>
      <c r="C364" t="s">
        <v>36</v>
      </c>
      <c r="D364" t="s">
        <v>37</v>
      </c>
      <c r="E364" t="s">
        <v>18</v>
      </c>
      <c r="F364" t="s">
        <v>18</v>
      </c>
      <c r="G364" t="s">
        <v>503</v>
      </c>
      <c r="H364" t="s">
        <v>18</v>
      </c>
      <c r="I364">
        <v>254597.97</v>
      </c>
      <c r="K364" s="4" t="str">
        <f t="shared" si="21"/>
        <v/>
      </c>
      <c r="L364" s="4" t="str">
        <f t="shared" si="22"/>
        <v/>
      </c>
      <c r="M364" s="4" t="str">
        <f>IF(AND($H364="Expense Total",NOT(ISBLANK($L364))), VLOOKUP($L364,'Cash Flow Report'!$A$7:$T$107,4,FALSE),"")</f>
        <v/>
      </c>
      <c r="O364" s="4" t="str">
        <f t="shared" si="23"/>
        <v/>
      </c>
      <c r="P364" s="4" t="str">
        <f t="shared" si="24"/>
        <v/>
      </c>
      <c r="Q364" s="4" t="str">
        <f>IF(AND($H364="Income Total",NOT(ISBLANK($P364))), VLOOKUP($P364,'Cash Flow Report'!$A$7:$T$107,7,FALSE),"")</f>
        <v/>
      </c>
    </row>
    <row r="365" spans="1:17" ht="15.75" x14ac:dyDescent="0.25">
      <c r="A365" t="s">
        <v>495</v>
      </c>
      <c r="B365" t="s">
        <v>18</v>
      </c>
      <c r="C365" t="s">
        <v>18</v>
      </c>
      <c r="D365" t="s">
        <v>18</v>
      </c>
      <c r="E365" t="s">
        <v>18</v>
      </c>
      <c r="F365" t="s">
        <v>18</v>
      </c>
      <c r="G365" t="s">
        <v>18</v>
      </c>
      <c r="H365" s="3" t="s">
        <v>39</v>
      </c>
      <c r="I365">
        <v>254597.97</v>
      </c>
      <c r="K365" s="4" t="str">
        <f t="shared" si="21"/>
        <v/>
      </c>
      <c r="L365" s="4" t="str">
        <f t="shared" si="22"/>
        <v/>
      </c>
      <c r="M365" s="4" t="str">
        <f>IF(AND($H365="Expense Total",NOT(ISBLANK($L365))), VLOOKUP($L365,'Cash Flow Report'!$A$7:$T$107,4,FALSE),"")</f>
        <v/>
      </c>
      <c r="O365" s="4">
        <f t="shared" si="23"/>
        <v>254597.97</v>
      </c>
      <c r="P365" s="4" t="str">
        <f t="shared" si="24"/>
        <v>44 Henry</v>
      </c>
      <c r="Q365" s="4">
        <f>IF(AND($H365="Income Total",NOT(ISBLANK($P365))), VLOOKUP($P365,'Cash Flow Report'!$A$7:$T$107,7,FALSE),"")</f>
        <v>254597.97</v>
      </c>
    </row>
    <row r="366" spans="1:17" x14ac:dyDescent="0.25">
      <c r="K366" s="4" t="str">
        <f t="shared" si="21"/>
        <v/>
      </c>
      <c r="L366" s="4" t="str">
        <f t="shared" si="22"/>
        <v/>
      </c>
      <c r="M366" s="4" t="str">
        <f>IF(AND($H366="Expense Total",NOT(ISBLANK($L366))), VLOOKUP($L366,'Cash Flow Report'!$A$7:$T$107,4,FALSE),"")</f>
        <v/>
      </c>
      <c r="O366" s="4" t="str">
        <f t="shared" si="23"/>
        <v/>
      </c>
      <c r="P366" s="4" t="str">
        <f t="shared" si="24"/>
        <v/>
      </c>
      <c r="Q366" s="4" t="str">
        <f>IF(AND($H366="Income Total",NOT(ISBLANK($P366))), VLOOKUP($P366,'Cash Flow Report'!$A$7:$T$107,7,FALSE),"")</f>
        <v/>
      </c>
    </row>
    <row r="367" spans="1:17" x14ac:dyDescent="0.25">
      <c r="A367" t="s">
        <v>504</v>
      </c>
      <c r="B367" t="s">
        <v>505</v>
      </c>
      <c r="C367" t="s">
        <v>15</v>
      </c>
      <c r="D367" t="s">
        <v>62</v>
      </c>
      <c r="E367" t="s">
        <v>212</v>
      </c>
      <c r="F367" t="s">
        <v>506</v>
      </c>
      <c r="G367" t="s">
        <v>507</v>
      </c>
      <c r="H367" t="s">
        <v>507</v>
      </c>
      <c r="I367">
        <v>10505</v>
      </c>
      <c r="K367" s="4" t="str">
        <f t="shared" si="21"/>
        <v/>
      </c>
      <c r="L367" s="4" t="str">
        <f t="shared" si="22"/>
        <v/>
      </c>
      <c r="M367" s="4" t="str">
        <f>IF(AND($H367="Expense Total",NOT(ISBLANK($L367))), VLOOKUP($L367,'Cash Flow Report'!$A$7:$T$107,4,FALSE),"")</f>
        <v/>
      </c>
      <c r="O367" s="4" t="str">
        <f t="shared" si="23"/>
        <v/>
      </c>
      <c r="P367" s="4" t="str">
        <f t="shared" si="24"/>
        <v/>
      </c>
      <c r="Q367" s="4" t="str">
        <f>IF(AND($H367="Income Total",NOT(ISBLANK($P367))), VLOOKUP($P367,'Cash Flow Report'!$A$7:$T$107,7,FALSE),"")</f>
        <v/>
      </c>
    </row>
    <row r="368" spans="1:17" x14ac:dyDescent="0.25">
      <c r="A368" t="s">
        <v>504</v>
      </c>
      <c r="B368" t="s">
        <v>508</v>
      </c>
      <c r="C368" t="s">
        <v>15</v>
      </c>
      <c r="D368" t="s">
        <v>22</v>
      </c>
      <c r="E368" t="s">
        <v>212</v>
      </c>
      <c r="F368" t="s">
        <v>506</v>
      </c>
      <c r="G368" t="s">
        <v>507</v>
      </c>
      <c r="H368" t="s">
        <v>507</v>
      </c>
      <c r="I368">
        <v>11460</v>
      </c>
      <c r="K368" s="4" t="str">
        <f t="shared" si="21"/>
        <v/>
      </c>
      <c r="L368" s="4" t="str">
        <f t="shared" si="22"/>
        <v/>
      </c>
      <c r="M368" s="4" t="str">
        <f>IF(AND($H368="Expense Total",NOT(ISBLANK($L368))), VLOOKUP($L368,'Cash Flow Report'!$A$7:$T$107,4,FALSE),"")</f>
        <v/>
      </c>
      <c r="O368" s="4" t="str">
        <f t="shared" si="23"/>
        <v/>
      </c>
      <c r="P368" s="4" t="str">
        <f t="shared" si="24"/>
        <v/>
      </c>
      <c r="Q368" s="4" t="str">
        <f>IF(AND($H368="Income Total",NOT(ISBLANK($P368))), VLOOKUP($P368,'Cash Flow Report'!$A$7:$T$107,7,FALSE),"")</f>
        <v/>
      </c>
    </row>
    <row r="369" spans="1:17" x14ac:dyDescent="0.25">
      <c r="A369" t="s">
        <v>504</v>
      </c>
      <c r="B369" t="s">
        <v>18</v>
      </c>
      <c r="C369" t="s">
        <v>59</v>
      </c>
      <c r="D369" t="s">
        <v>24</v>
      </c>
      <c r="E369" t="s">
        <v>108</v>
      </c>
      <c r="F369" t="s">
        <v>18</v>
      </c>
      <c r="G369" t="s">
        <v>509</v>
      </c>
      <c r="H369" t="s">
        <v>18</v>
      </c>
      <c r="I369">
        <v>0</v>
      </c>
      <c r="K369" s="4" t="str">
        <f t="shared" si="21"/>
        <v/>
      </c>
      <c r="L369" s="4" t="str">
        <f t="shared" si="22"/>
        <v/>
      </c>
      <c r="M369" s="4" t="str">
        <f>IF(AND($H369="Expense Total",NOT(ISBLANK($L369))), VLOOKUP($L369,'Cash Flow Report'!$A$7:$T$107,4,FALSE),"")</f>
        <v/>
      </c>
      <c r="O369" s="4" t="str">
        <f t="shared" si="23"/>
        <v/>
      </c>
      <c r="P369" s="4" t="str">
        <f t="shared" si="24"/>
        <v/>
      </c>
      <c r="Q369" s="4" t="str">
        <f>IF(AND($H369="Income Total",NOT(ISBLANK($P369))), VLOOKUP($P369,'Cash Flow Report'!$A$7:$T$107,7,FALSE),"")</f>
        <v/>
      </c>
    </row>
    <row r="370" spans="1:17" ht="15.75" x14ac:dyDescent="0.25">
      <c r="A370" t="s">
        <v>504</v>
      </c>
      <c r="B370" t="s">
        <v>18</v>
      </c>
      <c r="C370" t="s">
        <v>18</v>
      </c>
      <c r="D370" t="s">
        <v>18</v>
      </c>
      <c r="E370" t="s">
        <v>18</v>
      </c>
      <c r="F370" t="s">
        <v>18</v>
      </c>
      <c r="G370" t="s">
        <v>18</v>
      </c>
      <c r="H370" s="3" t="s">
        <v>35</v>
      </c>
      <c r="I370">
        <v>21965</v>
      </c>
      <c r="K370" s="4">
        <f t="shared" si="21"/>
        <v>21965</v>
      </c>
      <c r="L370" s="4" t="str">
        <f t="shared" si="22"/>
        <v>45 Howard</v>
      </c>
      <c r="M370" s="4">
        <f>IF(AND($H370="Expense Total",NOT(ISBLANK($L370))), VLOOKUP($L370,'Cash Flow Report'!$A$7:$T$107,4,FALSE),"")</f>
        <v>21965</v>
      </c>
      <c r="O370" s="4" t="str">
        <f t="shared" si="23"/>
        <v/>
      </c>
      <c r="P370" s="4" t="str">
        <f t="shared" si="24"/>
        <v/>
      </c>
      <c r="Q370" s="4" t="str">
        <f>IF(AND($H370="Income Total",NOT(ISBLANK($P370))), VLOOKUP($P370,'Cash Flow Report'!$A$7:$T$107,7,FALSE),"")</f>
        <v/>
      </c>
    </row>
    <row r="371" spans="1:17" x14ac:dyDescent="0.25">
      <c r="A371" t="s">
        <v>504</v>
      </c>
      <c r="B371" t="s">
        <v>216</v>
      </c>
      <c r="C371" t="s">
        <v>169</v>
      </c>
      <c r="D371" t="s">
        <v>217</v>
      </c>
      <c r="E371" t="s">
        <v>171</v>
      </c>
      <c r="F371" t="s">
        <v>18</v>
      </c>
      <c r="G371" t="s">
        <v>509</v>
      </c>
      <c r="H371" t="s">
        <v>18</v>
      </c>
      <c r="I371">
        <v>273100</v>
      </c>
      <c r="K371" s="4" t="str">
        <f t="shared" si="21"/>
        <v/>
      </c>
      <c r="L371" s="4" t="str">
        <f t="shared" si="22"/>
        <v/>
      </c>
      <c r="M371" s="4" t="str">
        <f>IF(AND($H371="Expense Total",NOT(ISBLANK($L371))), VLOOKUP($L371,'Cash Flow Report'!$A$7:$T$107,4,FALSE),"")</f>
        <v/>
      </c>
      <c r="O371" s="4" t="str">
        <f t="shared" si="23"/>
        <v/>
      </c>
      <c r="P371" s="4" t="str">
        <f t="shared" si="24"/>
        <v/>
      </c>
      <c r="Q371" s="4" t="str">
        <f>IF(AND($H371="Income Total",NOT(ISBLANK($P371))), VLOOKUP($P371,'Cash Flow Report'!$A$7:$T$107,7,FALSE),"")</f>
        <v/>
      </c>
    </row>
    <row r="372" spans="1:17" x14ac:dyDescent="0.25">
      <c r="A372" t="s">
        <v>504</v>
      </c>
      <c r="B372" t="s">
        <v>18</v>
      </c>
      <c r="C372" t="s">
        <v>36</v>
      </c>
      <c r="D372" t="s">
        <v>37</v>
      </c>
      <c r="E372" t="s">
        <v>18</v>
      </c>
      <c r="F372" t="s">
        <v>18</v>
      </c>
      <c r="G372" t="s">
        <v>510</v>
      </c>
      <c r="H372" t="s">
        <v>18</v>
      </c>
      <c r="I372">
        <v>211658.68</v>
      </c>
      <c r="K372" s="4" t="str">
        <f t="shared" si="21"/>
        <v/>
      </c>
      <c r="L372" s="4" t="str">
        <f t="shared" si="22"/>
        <v/>
      </c>
      <c r="M372" s="4" t="str">
        <f>IF(AND($H372="Expense Total",NOT(ISBLANK($L372))), VLOOKUP($L372,'Cash Flow Report'!$A$7:$T$107,4,FALSE),"")</f>
        <v/>
      </c>
      <c r="O372" s="4" t="str">
        <f t="shared" si="23"/>
        <v/>
      </c>
      <c r="P372" s="4" t="str">
        <f t="shared" si="24"/>
        <v/>
      </c>
      <c r="Q372" s="4" t="str">
        <f>IF(AND($H372="Income Total",NOT(ISBLANK($P372))), VLOOKUP($P372,'Cash Flow Report'!$A$7:$T$107,7,FALSE),"")</f>
        <v/>
      </c>
    </row>
    <row r="373" spans="1:17" ht="15.75" x14ac:dyDescent="0.25">
      <c r="A373" t="s">
        <v>504</v>
      </c>
      <c r="B373" t="s">
        <v>18</v>
      </c>
      <c r="C373" t="s">
        <v>18</v>
      </c>
      <c r="D373" t="s">
        <v>18</v>
      </c>
      <c r="E373" t="s">
        <v>18</v>
      </c>
      <c r="F373" t="s">
        <v>18</v>
      </c>
      <c r="G373" t="s">
        <v>18</v>
      </c>
      <c r="H373" s="3" t="s">
        <v>39</v>
      </c>
      <c r="I373">
        <v>484758.68</v>
      </c>
      <c r="K373" s="4" t="str">
        <f t="shared" si="21"/>
        <v/>
      </c>
      <c r="L373" s="4" t="str">
        <f t="shared" si="22"/>
        <v/>
      </c>
      <c r="M373" s="4" t="str">
        <f>IF(AND($H373="Expense Total",NOT(ISBLANK($L373))), VLOOKUP($L373,'Cash Flow Report'!$A$7:$T$107,4,FALSE),"")</f>
        <v/>
      </c>
      <c r="O373" s="4">
        <f t="shared" si="23"/>
        <v>484758.68</v>
      </c>
      <c r="P373" s="4" t="str">
        <f t="shared" si="24"/>
        <v>45 Howard</v>
      </c>
      <c r="Q373" s="4">
        <f>IF(AND($H373="Income Total",NOT(ISBLANK($P373))), VLOOKUP($P373,'Cash Flow Report'!$A$7:$T$107,7,FALSE),"")</f>
        <v>484758.68</v>
      </c>
    </row>
    <row r="374" spans="1:17" x14ac:dyDescent="0.25">
      <c r="K374" s="4" t="str">
        <f t="shared" si="21"/>
        <v/>
      </c>
      <c r="L374" s="4" t="str">
        <f t="shared" si="22"/>
        <v/>
      </c>
      <c r="M374" s="4" t="str">
        <f>IF(AND($H374="Expense Total",NOT(ISBLANK($L374))), VLOOKUP($L374,'Cash Flow Report'!$A$7:$T$107,4,FALSE),"")</f>
        <v/>
      </c>
      <c r="O374" s="4" t="str">
        <f t="shared" si="23"/>
        <v/>
      </c>
      <c r="P374" s="4" t="str">
        <f t="shared" si="24"/>
        <v/>
      </c>
      <c r="Q374" s="4" t="str">
        <f>IF(AND($H374="Income Total",NOT(ISBLANK($P374))), VLOOKUP($P374,'Cash Flow Report'!$A$7:$T$107,7,FALSE),"")</f>
        <v/>
      </c>
    </row>
    <row r="375" spans="1:17" x14ac:dyDescent="0.25">
      <c r="A375" t="s">
        <v>511</v>
      </c>
      <c r="B375" t="s">
        <v>18</v>
      </c>
      <c r="C375" t="s">
        <v>36</v>
      </c>
      <c r="D375" t="s">
        <v>37</v>
      </c>
      <c r="E375" t="s">
        <v>18</v>
      </c>
      <c r="F375" t="s">
        <v>18</v>
      </c>
      <c r="G375" t="s">
        <v>512</v>
      </c>
      <c r="H375" t="s">
        <v>18</v>
      </c>
      <c r="I375">
        <v>186325.32</v>
      </c>
      <c r="K375" s="4" t="str">
        <f t="shared" si="21"/>
        <v/>
      </c>
      <c r="L375" s="4" t="str">
        <f t="shared" si="22"/>
        <v/>
      </c>
      <c r="M375" s="4" t="str">
        <f>IF(AND($H375="Expense Total",NOT(ISBLANK($L375))), VLOOKUP($L375,'Cash Flow Report'!$A$7:$T$107,4,FALSE),"")</f>
        <v/>
      </c>
      <c r="O375" s="4" t="str">
        <f t="shared" si="23"/>
        <v/>
      </c>
      <c r="P375" s="4" t="str">
        <f t="shared" si="24"/>
        <v/>
      </c>
      <c r="Q375" s="4" t="str">
        <f>IF(AND($H375="Income Total",NOT(ISBLANK($P375))), VLOOKUP($P375,'Cash Flow Report'!$A$7:$T$107,7,FALSE),"")</f>
        <v/>
      </c>
    </row>
    <row r="376" spans="1:17" ht="15.75" x14ac:dyDescent="0.25">
      <c r="A376" t="s">
        <v>511</v>
      </c>
      <c r="B376" t="s">
        <v>18</v>
      </c>
      <c r="C376" t="s">
        <v>18</v>
      </c>
      <c r="D376" t="s">
        <v>18</v>
      </c>
      <c r="E376" t="s">
        <v>18</v>
      </c>
      <c r="F376" t="s">
        <v>18</v>
      </c>
      <c r="G376" t="s">
        <v>18</v>
      </c>
      <c r="H376" s="3" t="s">
        <v>39</v>
      </c>
      <c r="I376">
        <v>186325.32</v>
      </c>
      <c r="K376" s="4" t="str">
        <f t="shared" si="21"/>
        <v/>
      </c>
      <c r="L376" s="4" t="str">
        <f t="shared" si="22"/>
        <v/>
      </c>
      <c r="M376" s="4" t="str">
        <f>IF(AND($H376="Expense Total",NOT(ISBLANK($L376))), VLOOKUP($L376,'Cash Flow Report'!$A$7:$T$107,4,FALSE),"")</f>
        <v/>
      </c>
      <c r="O376" s="4">
        <f t="shared" si="23"/>
        <v>186325.32</v>
      </c>
      <c r="P376" s="4" t="str">
        <f t="shared" si="24"/>
        <v>46 Humboldt</v>
      </c>
      <c r="Q376" s="4">
        <f>IF(AND($H376="Income Total",NOT(ISBLANK($P376))), VLOOKUP($P376,'Cash Flow Report'!$A$7:$T$107,7,FALSE),"")</f>
        <v>186325.32</v>
      </c>
    </row>
    <row r="377" spans="1:17" x14ac:dyDescent="0.25">
      <c r="K377" s="4" t="str">
        <f t="shared" si="21"/>
        <v/>
      </c>
      <c r="L377" s="4" t="str">
        <f t="shared" si="22"/>
        <v/>
      </c>
      <c r="M377" s="4" t="str">
        <f>IF(AND($H377="Expense Total",NOT(ISBLANK($L377))), VLOOKUP($L377,'Cash Flow Report'!$A$7:$T$107,4,FALSE),"")</f>
        <v/>
      </c>
      <c r="O377" s="4" t="str">
        <f t="shared" si="23"/>
        <v/>
      </c>
      <c r="P377" s="4" t="str">
        <f t="shared" si="24"/>
        <v/>
      </c>
      <c r="Q377" s="4" t="str">
        <f>IF(AND($H377="Income Total",NOT(ISBLANK($P377))), VLOOKUP($P377,'Cash Flow Report'!$A$7:$T$107,7,FALSE),"")</f>
        <v/>
      </c>
    </row>
    <row r="378" spans="1:17" x14ac:dyDescent="0.25">
      <c r="A378" t="s">
        <v>513</v>
      </c>
      <c r="B378" t="s">
        <v>514</v>
      </c>
      <c r="C378" t="s">
        <v>15</v>
      </c>
      <c r="D378" t="s">
        <v>107</v>
      </c>
      <c r="E378" t="s">
        <v>515</v>
      </c>
      <c r="F378" t="s">
        <v>18</v>
      </c>
      <c r="G378" t="s">
        <v>516</v>
      </c>
      <c r="H378" t="s">
        <v>517</v>
      </c>
      <c r="I378">
        <v>1</v>
      </c>
      <c r="K378" s="4" t="str">
        <f t="shared" si="21"/>
        <v/>
      </c>
      <c r="L378" s="4" t="str">
        <f t="shared" si="22"/>
        <v/>
      </c>
      <c r="M378" s="4" t="str">
        <f>IF(AND($H378="Expense Total",NOT(ISBLANK($L378))), VLOOKUP($L378,'Cash Flow Report'!$A$7:$T$107,4,FALSE),"")</f>
        <v/>
      </c>
      <c r="O378" s="4" t="str">
        <f t="shared" si="23"/>
        <v/>
      </c>
      <c r="P378" s="4" t="str">
        <f t="shared" si="24"/>
        <v/>
      </c>
      <c r="Q378" s="4" t="str">
        <f>IF(AND($H378="Income Total",NOT(ISBLANK($P378))), VLOOKUP($P378,'Cash Flow Report'!$A$7:$T$107,7,FALSE),"")</f>
        <v/>
      </c>
    </row>
    <row r="379" spans="1:17" x14ac:dyDescent="0.25">
      <c r="A379" t="s">
        <v>513</v>
      </c>
      <c r="B379" t="s">
        <v>518</v>
      </c>
      <c r="C379" t="s">
        <v>15</v>
      </c>
      <c r="D379" t="s">
        <v>42</v>
      </c>
      <c r="E379" t="s">
        <v>130</v>
      </c>
      <c r="F379" t="s">
        <v>18</v>
      </c>
      <c r="G379" t="s">
        <v>519</v>
      </c>
      <c r="H379" t="s">
        <v>520</v>
      </c>
      <c r="I379">
        <v>840</v>
      </c>
      <c r="K379" s="4" t="str">
        <f t="shared" si="21"/>
        <v/>
      </c>
      <c r="L379" s="4" t="str">
        <f t="shared" si="22"/>
        <v/>
      </c>
      <c r="M379" s="4" t="str">
        <f>IF(AND($H379="Expense Total",NOT(ISBLANK($L379))), VLOOKUP($L379,'Cash Flow Report'!$A$7:$T$107,4,FALSE),"")</f>
        <v/>
      </c>
      <c r="O379" s="4" t="str">
        <f t="shared" si="23"/>
        <v/>
      </c>
      <c r="P379" s="4" t="str">
        <f t="shared" si="24"/>
        <v/>
      </c>
      <c r="Q379" s="4" t="str">
        <f>IF(AND($H379="Income Total",NOT(ISBLANK($P379))), VLOOKUP($P379,'Cash Flow Report'!$A$7:$T$107,7,FALSE),"")</f>
        <v/>
      </c>
    </row>
    <row r="380" spans="1:17" x14ac:dyDescent="0.25">
      <c r="A380" t="s">
        <v>513</v>
      </c>
      <c r="B380" t="s">
        <v>521</v>
      </c>
      <c r="C380" t="s">
        <v>15</v>
      </c>
      <c r="D380" t="s">
        <v>137</v>
      </c>
      <c r="E380" t="s">
        <v>130</v>
      </c>
      <c r="F380" t="s">
        <v>18</v>
      </c>
      <c r="G380" t="s">
        <v>519</v>
      </c>
      <c r="H380" t="s">
        <v>520</v>
      </c>
      <c r="I380">
        <v>6732.75</v>
      </c>
      <c r="K380" s="4" t="str">
        <f t="shared" si="21"/>
        <v/>
      </c>
      <c r="L380" s="4" t="str">
        <f t="shared" si="22"/>
        <v/>
      </c>
      <c r="M380" s="4" t="str">
        <f>IF(AND($H380="Expense Total",NOT(ISBLANK($L380))), VLOOKUP($L380,'Cash Flow Report'!$A$7:$T$107,4,FALSE),"")</f>
        <v/>
      </c>
      <c r="O380" s="4" t="str">
        <f t="shared" si="23"/>
        <v/>
      </c>
      <c r="P380" s="4" t="str">
        <f t="shared" si="24"/>
        <v/>
      </c>
      <c r="Q380" s="4" t="str">
        <f>IF(AND($H380="Income Total",NOT(ISBLANK($P380))), VLOOKUP($P380,'Cash Flow Report'!$A$7:$T$107,7,FALSE),"")</f>
        <v/>
      </c>
    </row>
    <row r="381" spans="1:17" x14ac:dyDescent="0.25">
      <c r="A381" t="s">
        <v>513</v>
      </c>
      <c r="B381" t="s">
        <v>18</v>
      </c>
      <c r="C381" t="s">
        <v>36</v>
      </c>
      <c r="D381" t="s">
        <v>46</v>
      </c>
      <c r="E381" t="s">
        <v>18</v>
      </c>
      <c r="F381" t="s">
        <v>18</v>
      </c>
      <c r="G381" t="s">
        <v>519</v>
      </c>
      <c r="H381" t="s">
        <v>18</v>
      </c>
      <c r="I381">
        <v>-840</v>
      </c>
      <c r="K381" s="4" t="str">
        <f t="shared" si="21"/>
        <v/>
      </c>
      <c r="L381" s="4" t="str">
        <f t="shared" si="22"/>
        <v/>
      </c>
      <c r="M381" s="4" t="str">
        <f>IF(AND($H381="Expense Total",NOT(ISBLANK($L381))), VLOOKUP($L381,'Cash Flow Report'!$A$7:$T$107,4,FALSE),"")</f>
        <v/>
      </c>
      <c r="O381" s="4" t="str">
        <f t="shared" si="23"/>
        <v/>
      </c>
      <c r="P381" s="4" t="str">
        <f t="shared" si="24"/>
        <v/>
      </c>
      <c r="Q381" s="4" t="str">
        <f>IF(AND($H381="Income Total",NOT(ISBLANK($P381))), VLOOKUP($P381,'Cash Flow Report'!$A$7:$T$107,7,FALSE),"")</f>
        <v/>
      </c>
    </row>
    <row r="382" spans="1:17" x14ac:dyDescent="0.25">
      <c r="A382" t="s">
        <v>513</v>
      </c>
      <c r="B382" t="s">
        <v>18</v>
      </c>
      <c r="C382" t="s">
        <v>36</v>
      </c>
      <c r="D382" t="s">
        <v>12</v>
      </c>
      <c r="E382" t="s">
        <v>18</v>
      </c>
      <c r="F382" t="s">
        <v>18</v>
      </c>
      <c r="G382" t="s">
        <v>519</v>
      </c>
      <c r="H382" t="s">
        <v>18</v>
      </c>
      <c r="I382">
        <v>-6732.75</v>
      </c>
      <c r="K382" s="4" t="str">
        <f t="shared" si="21"/>
        <v/>
      </c>
      <c r="L382" s="4" t="str">
        <f t="shared" si="22"/>
        <v/>
      </c>
      <c r="M382" s="4" t="str">
        <f>IF(AND($H382="Expense Total",NOT(ISBLANK($L382))), VLOOKUP($L382,'Cash Flow Report'!$A$7:$T$107,4,FALSE),"")</f>
        <v/>
      </c>
      <c r="O382" s="4" t="str">
        <f t="shared" si="23"/>
        <v/>
      </c>
      <c r="P382" s="4" t="str">
        <f t="shared" si="24"/>
        <v/>
      </c>
      <c r="Q382" s="4" t="str">
        <f>IF(AND($H382="Income Total",NOT(ISBLANK($P382))), VLOOKUP($P382,'Cash Flow Report'!$A$7:$T$107,7,FALSE),"")</f>
        <v/>
      </c>
    </row>
    <row r="383" spans="1:17" ht="15.75" x14ac:dyDescent="0.25">
      <c r="A383" t="s">
        <v>513</v>
      </c>
      <c r="B383" t="s">
        <v>18</v>
      </c>
      <c r="C383" t="s">
        <v>18</v>
      </c>
      <c r="D383" t="s">
        <v>18</v>
      </c>
      <c r="E383" t="s">
        <v>18</v>
      </c>
      <c r="F383" t="s">
        <v>18</v>
      </c>
      <c r="G383" t="s">
        <v>18</v>
      </c>
      <c r="H383" s="3" t="s">
        <v>35</v>
      </c>
      <c r="I383">
        <v>1</v>
      </c>
      <c r="K383" s="4">
        <f t="shared" si="21"/>
        <v>1</v>
      </c>
      <c r="L383" s="4" t="str">
        <f t="shared" si="22"/>
        <v>47 Ida</v>
      </c>
      <c r="M383" s="4">
        <f>IF(AND($H383="Expense Total",NOT(ISBLANK($L383))), VLOOKUP($L383,'Cash Flow Report'!$A$7:$T$107,4,FALSE),"")</f>
        <v>1</v>
      </c>
      <c r="O383" s="4" t="str">
        <f t="shared" si="23"/>
        <v/>
      </c>
      <c r="P383" s="4" t="str">
        <f t="shared" si="24"/>
        <v/>
      </c>
      <c r="Q383" s="4" t="str">
        <f>IF(AND($H383="Income Total",NOT(ISBLANK($P383))), VLOOKUP($P383,'Cash Flow Report'!$A$7:$T$107,7,FALSE),"")</f>
        <v/>
      </c>
    </row>
    <row r="384" spans="1:17" x14ac:dyDescent="0.25">
      <c r="A384" t="s">
        <v>513</v>
      </c>
      <c r="B384" t="s">
        <v>18</v>
      </c>
      <c r="C384" t="s">
        <v>36</v>
      </c>
      <c r="D384" t="s">
        <v>37</v>
      </c>
      <c r="E384" t="s">
        <v>18</v>
      </c>
      <c r="F384" t="s">
        <v>18</v>
      </c>
      <c r="G384" t="s">
        <v>522</v>
      </c>
      <c r="H384" t="s">
        <v>18</v>
      </c>
      <c r="I384">
        <v>178344.12</v>
      </c>
      <c r="K384" s="4" t="str">
        <f t="shared" si="21"/>
        <v/>
      </c>
      <c r="L384" s="4" t="str">
        <f t="shared" si="22"/>
        <v/>
      </c>
      <c r="M384" s="4" t="str">
        <f>IF(AND($H384="Expense Total",NOT(ISBLANK($L384))), VLOOKUP($L384,'Cash Flow Report'!$A$7:$T$107,4,FALSE),"")</f>
        <v/>
      </c>
      <c r="O384" s="4" t="str">
        <f t="shared" si="23"/>
        <v/>
      </c>
      <c r="P384" s="4" t="str">
        <f t="shared" si="24"/>
        <v/>
      </c>
      <c r="Q384" s="4" t="str">
        <f>IF(AND($H384="Income Total",NOT(ISBLANK($P384))), VLOOKUP($P384,'Cash Flow Report'!$A$7:$T$107,7,FALSE),"")</f>
        <v/>
      </c>
    </row>
    <row r="385" spans="1:17" ht="15.75" x14ac:dyDescent="0.25">
      <c r="A385" t="s">
        <v>513</v>
      </c>
      <c r="B385" t="s">
        <v>18</v>
      </c>
      <c r="C385" t="s">
        <v>18</v>
      </c>
      <c r="D385" t="s">
        <v>18</v>
      </c>
      <c r="E385" t="s">
        <v>18</v>
      </c>
      <c r="F385" t="s">
        <v>18</v>
      </c>
      <c r="G385" t="s">
        <v>18</v>
      </c>
      <c r="H385" s="3" t="s">
        <v>39</v>
      </c>
      <c r="I385">
        <v>178344.12</v>
      </c>
      <c r="K385" s="4" t="str">
        <f t="shared" si="21"/>
        <v/>
      </c>
      <c r="L385" s="4" t="str">
        <f t="shared" si="22"/>
        <v/>
      </c>
      <c r="M385" s="4" t="str">
        <f>IF(AND($H385="Expense Total",NOT(ISBLANK($L385))), VLOOKUP($L385,'Cash Flow Report'!$A$7:$T$107,4,FALSE),"")</f>
        <v/>
      </c>
      <c r="O385" s="4">
        <f t="shared" si="23"/>
        <v>178344.12</v>
      </c>
      <c r="P385" s="4" t="str">
        <f t="shared" si="24"/>
        <v>47 Ida</v>
      </c>
      <c r="Q385" s="4">
        <f>IF(AND($H385="Income Total",NOT(ISBLANK($P385))), VLOOKUP($P385,'Cash Flow Report'!$A$7:$T$107,7,FALSE),"")</f>
        <v>178344.12</v>
      </c>
    </row>
    <row r="386" spans="1:17" x14ac:dyDescent="0.25">
      <c r="K386" s="4" t="str">
        <f t="shared" si="21"/>
        <v/>
      </c>
      <c r="L386" s="4" t="str">
        <f t="shared" si="22"/>
        <v/>
      </c>
      <c r="M386" s="4" t="str">
        <f>IF(AND($H386="Expense Total",NOT(ISBLANK($L386))), VLOOKUP($L386,'Cash Flow Report'!$A$7:$T$107,4,FALSE),"")</f>
        <v/>
      </c>
      <c r="O386" s="4" t="str">
        <f t="shared" si="23"/>
        <v/>
      </c>
      <c r="P386" s="4" t="str">
        <f t="shared" si="24"/>
        <v/>
      </c>
      <c r="Q386" s="4" t="str">
        <f>IF(AND($H386="Income Total",NOT(ISBLANK($P386))), VLOOKUP($P386,'Cash Flow Report'!$A$7:$T$107,7,FALSE),"")</f>
        <v/>
      </c>
    </row>
    <row r="387" spans="1:17" x14ac:dyDescent="0.25">
      <c r="A387" t="s">
        <v>523</v>
      </c>
      <c r="B387" t="s">
        <v>524</v>
      </c>
      <c r="C387" t="s">
        <v>15</v>
      </c>
      <c r="D387" t="s">
        <v>135</v>
      </c>
      <c r="E387" t="s">
        <v>525</v>
      </c>
      <c r="F387" t="s">
        <v>18</v>
      </c>
      <c r="G387" t="s">
        <v>526</v>
      </c>
      <c r="H387" t="s">
        <v>527</v>
      </c>
      <c r="I387">
        <v>55791.13</v>
      </c>
      <c r="K387" s="4" t="str">
        <f t="shared" si="21"/>
        <v/>
      </c>
      <c r="L387" s="4" t="str">
        <f t="shared" si="22"/>
        <v/>
      </c>
      <c r="M387" s="4" t="str">
        <f>IF(AND($H387="Expense Total",NOT(ISBLANK($L387))), VLOOKUP($L387,'Cash Flow Report'!$A$7:$T$107,4,FALSE),"")</f>
        <v/>
      </c>
      <c r="O387" s="4" t="str">
        <f t="shared" si="23"/>
        <v/>
      </c>
      <c r="P387" s="4" t="str">
        <f t="shared" si="24"/>
        <v/>
      </c>
      <c r="Q387" s="4" t="str">
        <f>IF(AND($H387="Income Total",NOT(ISBLANK($P387))), VLOOKUP($P387,'Cash Flow Report'!$A$7:$T$107,7,FALSE),"")</f>
        <v/>
      </c>
    </row>
    <row r="388" spans="1:17" ht="15.75" x14ac:dyDescent="0.25">
      <c r="A388" t="s">
        <v>523</v>
      </c>
      <c r="B388" t="s">
        <v>18</v>
      </c>
      <c r="C388" t="s">
        <v>18</v>
      </c>
      <c r="D388" t="s">
        <v>18</v>
      </c>
      <c r="E388" t="s">
        <v>18</v>
      </c>
      <c r="F388" t="s">
        <v>18</v>
      </c>
      <c r="G388" t="s">
        <v>18</v>
      </c>
      <c r="H388" s="3" t="s">
        <v>35</v>
      </c>
      <c r="I388">
        <v>55791.13</v>
      </c>
      <c r="K388" s="4">
        <f t="shared" si="21"/>
        <v>55791.13</v>
      </c>
      <c r="L388" s="4" t="str">
        <f t="shared" si="22"/>
        <v>48 Iowa</v>
      </c>
      <c r="M388" s="4">
        <f>IF(AND($H388="Expense Total",NOT(ISBLANK($L388))), VLOOKUP($L388,'Cash Flow Report'!$A$7:$T$107,4,FALSE),"")</f>
        <v>55791.13</v>
      </c>
      <c r="O388" s="4" t="str">
        <f t="shared" si="23"/>
        <v/>
      </c>
      <c r="P388" s="4" t="str">
        <f t="shared" si="24"/>
        <v/>
      </c>
      <c r="Q388" s="4" t="str">
        <f>IF(AND($H388="Income Total",NOT(ISBLANK($P388))), VLOOKUP($P388,'Cash Flow Report'!$A$7:$T$107,7,FALSE),"")</f>
        <v/>
      </c>
    </row>
    <row r="389" spans="1:17" x14ac:dyDescent="0.25">
      <c r="A389" t="s">
        <v>523</v>
      </c>
      <c r="B389" t="s">
        <v>18</v>
      </c>
      <c r="C389" t="s">
        <v>36</v>
      </c>
      <c r="D389" t="s">
        <v>37</v>
      </c>
      <c r="E389" t="s">
        <v>18</v>
      </c>
      <c r="F389" t="s">
        <v>18</v>
      </c>
      <c r="G389" t="s">
        <v>528</v>
      </c>
      <c r="H389" t="s">
        <v>18</v>
      </c>
      <c r="I389">
        <v>304394.14</v>
      </c>
      <c r="K389" s="4" t="str">
        <f t="shared" si="21"/>
        <v/>
      </c>
      <c r="L389" s="4" t="str">
        <f t="shared" si="22"/>
        <v/>
      </c>
      <c r="M389" s="4" t="str">
        <f>IF(AND($H389="Expense Total",NOT(ISBLANK($L389))), VLOOKUP($L389,'Cash Flow Report'!$A$7:$T$107,4,FALSE),"")</f>
        <v/>
      </c>
      <c r="O389" s="4" t="str">
        <f t="shared" si="23"/>
        <v/>
      </c>
      <c r="P389" s="4" t="str">
        <f t="shared" si="24"/>
        <v/>
      </c>
      <c r="Q389" s="4" t="str">
        <f>IF(AND($H389="Income Total",NOT(ISBLANK($P389))), VLOOKUP($P389,'Cash Flow Report'!$A$7:$T$107,7,FALSE),"")</f>
        <v/>
      </c>
    </row>
    <row r="390" spans="1:17" ht="15.75" x14ac:dyDescent="0.25">
      <c r="A390" t="s">
        <v>523</v>
      </c>
      <c r="B390" t="s">
        <v>18</v>
      </c>
      <c r="C390" t="s">
        <v>18</v>
      </c>
      <c r="D390" t="s">
        <v>18</v>
      </c>
      <c r="E390" t="s">
        <v>18</v>
      </c>
      <c r="F390" t="s">
        <v>18</v>
      </c>
      <c r="G390" t="s">
        <v>18</v>
      </c>
      <c r="H390" s="3" t="s">
        <v>39</v>
      </c>
      <c r="I390">
        <v>304394.14</v>
      </c>
      <c r="K390" s="4" t="str">
        <f t="shared" ref="K390:K453" si="25">IF($H390="Expense Total", I390,"")</f>
        <v/>
      </c>
      <c r="L390" s="4" t="str">
        <f t="shared" ref="L390:L453" si="26">IF($H390="Expense Total", $A390,"")</f>
        <v/>
      </c>
      <c r="M390" s="4" t="str">
        <f>IF(AND($H390="Expense Total",NOT(ISBLANK($L390))), VLOOKUP($L390,'Cash Flow Report'!$A$7:$T$107,4,FALSE),"")</f>
        <v/>
      </c>
      <c r="O390" s="4">
        <f t="shared" ref="O390:O453" si="27">IF($H390="Income Total", $I390,"")</f>
        <v>304394.14</v>
      </c>
      <c r="P390" s="4" t="str">
        <f t="shared" ref="P390:P453" si="28">IF($H390="Income Total", $A390,"")</f>
        <v>48 Iowa</v>
      </c>
      <c r="Q390" s="4">
        <f>IF(AND($H390="Income Total",NOT(ISBLANK($P390))), VLOOKUP($P390,'Cash Flow Report'!$A$7:$T$107,7,FALSE),"")</f>
        <v>304394.14</v>
      </c>
    </row>
    <row r="391" spans="1:17" x14ac:dyDescent="0.25">
      <c r="K391" s="4" t="str">
        <f t="shared" si="25"/>
        <v/>
      </c>
      <c r="L391" s="4" t="str">
        <f t="shared" si="26"/>
        <v/>
      </c>
      <c r="M391" s="4" t="str">
        <f>IF(AND($H391="Expense Total",NOT(ISBLANK($L391))), VLOOKUP($L391,'Cash Flow Report'!$A$7:$T$107,4,FALSE),"")</f>
        <v/>
      </c>
      <c r="O391" s="4" t="str">
        <f t="shared" si="27"/>
        <v/>
      </c>
      <c r="P391" s="4" t="str">
        <f t="shared" si="28"/>
        <v/>
      </c>
      <c r="Q391" s="4" t="str">
        <f>IF(AND($H391="Income Total",NOT(ISBLANK($P391))), VLOOKUP($P391,'Cash Flow Report'!$A$7:$T$107,7,FALSE),"")</f>
        <v/>
      </c>
    </row>
    <row r="392" spans="1:17" x14ac:dyDescent="0.25">
      <c r="A392" t="s">
        <v>529</v>
      </c>
      <c r="B392" t="s">
        <v>530</v>
      </c>
      <c r="C392" t="s">
        <v>15</v>
      </c>
      <c r="D392" t="s">
        <v>107</v>
      </c>
      <c r="E392" t="s">
        <v>254</v>
      </c>
      <c r="F392" t="s">
        <v>18</v>
      </c>
      <c r="G392" t="s">
        <v>531</v>
      </c>
      <c r="H392" t="s">
        <v>532</v>
      </c>
      <c r="I392">
        <v>12062.31</v>
      </c>
      <c r="K392" s="4" t="str">
        <f t="shared" si="25"/>
        <v/>
      </c>
      <c r="L392" s="4" t="str">
        <f t="shared" si="26"/>
        <v/>
      </c>
      <c r="M392" s="4" t="str">
        <f>IF(AND($H392="Expense Total",NOT(ISBLANK($L392))), VLOOKUP($L392,'Cash Flow Report'!$A$7:$T$107,4,FALSE),"")</f>
        <v/>
      </c>
      <c r="O392" s="4" t="str">
        <f t="shared" si="27"/>
        <v/>
      </c>
      <c r="P392" s="4" t="str">
        <f t="shared" si="28"/>
        <v/>
      </c>
      <c r="Q392" s="4" t="str">
        <f>IF(AND($H392="Income Total",NOT(ISBLANK($P392))), VLOOKUP($P392,'Cash Flow Report'!$A$7:$T$107,7,FALSE),"")</f>
        <v/>
      </c>
    </row>
    <row r="393" spans="1:17" x14ac:dyDescent="0.25">
      <c r="A393" t="s">
        <v>529</v>
      </c>
      <c r="B393" t="s">
        <v>533</v>
      </c>
      <c r="C393" t="s">
        <v>15</v>
      </c>
      <c r="D393" t="s">
        <v>124</v>
      </c>
      <c r="E393" t="s">
        <v>72</v>
      </c>
      <c r="F393" t="s">
        <v>18</v>
      </c>
      <c r="G393" t="s">
        <v>534</v>
      </c>
      <c r="H393" t="s">
        <v>535</v>
      </c>
      <c r="I393">
        <v>30000</v>
      </c>
      <c r="K393" s="4" t="str">
        <f t="shared" si="25"/>
        <v/>
      </c>
      <c r="L393" s="4" t="str">
        <f t="shared" si="26"/>
        <v/>
      </c>
      <c r="M393" s="4" t="str">
        <f>IF(AND($H393="Expense Total",NOT(ISBLANK($L393))), VLOOKUP($L393,'Cash Flow Report'!$A$7:$T$107,4,FALSE),"")</f>
        <v/>
      </c>
      <c r="O393" s="4" t="str">
        <f t="shared" si="27"/>
        <v/>
      </c>
      <c r="P393" s="4" t="str">
        <f t="shared" si="28"/>
        <v/>
      </c>
      <c r="Q393" s="4" t="str">
        <f>IF(AND($H393="Income Total",NOT(ISBLANK($P393))), VLOOKUP($P393,'Cash Flow Report'!$A$7:$T$107,7,FALSE),"")</f>
        <v/>
      </c>
    </row>
    <row r="394" spans="1:17" x14ac:dyDescent="0.25">
      <c r="A394" t="s">
        <v>529</v>
      </c>
      <c r="B394" t="s">
        <v>536</v>
      </c>
      <c r="C394" t="s">
        <v>15</v>
      </c>
      <c r="D394" t="s">
        <v>22</v>
      </c>
      <c r="E394" t="s">
        <v>72</v>
      </c>
      <c r="F394" t="s">
        <v>18</v>
      </c>
      <c r="G394" t="s">
        <v>537</v>
      </c>
      <c r="H394" t="s">
        <v>538</v>
      </c>
      <c r="I394">
        <v>3169.47</v>
      </c>
      <c r="K394" s="4" t="str">
        <f t="shared" si="25"/>
        <v/>
      </c>
      <c r="L394" s="4" t="str">
        <f t="shared" si="26"/>
        <v/>
      </c>
      <c r="M394" s="4" t="str">
        <f>IF(AND($H394="Expense Total",NOT(ISBLANK($L394))), VLOOKUP($L394,'Cash Flow Report'!$A$7:$T$107,4,FALSE),"")</f>
        <v/>
      </c>
      <c r="O394" s="4" t="str">
        <f t="shared" si="27"/>
        <v/>
      </c>
      <c r="P394" s="4" t="str">
        <f t="shared" si="28"/>
        <v/>
      </c>
      <c r="Q394" s="4" t="str">
        <f>IF(AND($H394="Income Total",NOT(ISBLANK($P394))), VLOOKUP($P394,'Cash Flow Report'!$A$7:$T$107,7,FALSE),"")</f>
        <v/>
      </c>
    </row>
    <row r="395" spans="1:17" x14ac:dyDescent="0.25">
      <c r="A395" t="s">
        <v>529</v>
      </c>
      <c r="B395" t="s">
        <v>18</v>
      </c>
      <c r="C395" t="s">
        <v>36</v>
      </c>
      <c r="D395" t="s">
        <v>265</v>
      </c>
      <c r="E395" t="s">
        <v>18</v>
      </c>
      <c r="F395" t="s">
        <v>18</v>
      </c>
      <c r="G395" t="s">
        <v>539</v>
      </c>
      <c r="H395" t="s">
        <v>18</v>
      </c>
      <c r="I395">
        <v>246221.7</v>
      </c>
      <c r="K395" s="4" t="str">
        <f t="shared" si="25"/>
        <v/>
      </c>
      <c r="L395" s="4" t="str">
        <f t="shared" si="26"/>
        <v/>
      </c>
      <c r="M395" s="4" t="str">
        <f>IF(AND($H395="Expense Total",NOT(ISBLANK($L395))), VLOOKUP($L395,'Cash Flow Report'!$A$7:$T$107,4,FALSE),"")</f>
        <v/>
      </c>
      <c r="O395" s="4" t="str">
        <f t="shared" si="27"/>
        <v/>
      </c>
      <c r="P395" s="4" t="str">
        <f t="shared" si="28"/>
        <v/>
      </c>
      <c r="Q395" s="4" t="str">
        <f>IF(AND($H395="Income Total",NOT(ISBLANK($P395))), VLOOKUP($P395,'Cash Flow Report'!$A$7:$T$107,7,FALSE),"")</f>
        <v/>
      </c>
    </row>
    <row r="396" spans="1:17" x14ac:dyDescent="0.25">
      <c r="A396" t="s">
        <v>529</v>
      </c>
      <c r="B396" t="s">
        <v>18</v>
      </c>
      <c r="C396" t="s">
        <v>36</v>
      </c>
      <c r="D396" t="s">
        <v>46</v>
      </c>
      <c r="E396" t="s">
        <v>18</v>
      </c>
      <c r="F396" t="s">
        <v>18</v>
      </c>
      <c r="G396" t="s">
        <v>531</v>
      </c>
      <c r="H396" t="s">
        <v>18</v>
      </c>
      <c r="I396">
        <v>-12062.31</v>
      </c>
      <c r="K396" s="4" t="str">
        <f t="shared" si="25"/>
        <v/>
      </c>
      <c r="L396" s="4" t="str">
        <f t="shared" si="26"/>
        <v/>
      </c>
      <c r="M396" s="4" t="str">
        <f>IF(AND($H396="Expense Total",NOT(ISBLANK($L396))), VLOOKUP($L396,'Cash Flow Report'!$A$7:$T$107,4,FALSE),"")</f>
        <v/>
      </c>
      <c r="O396" s="4" t="str">
        <f t="shared" si="27"/>
        <v/>
      </c>
      <c r="P396" s="4" t="str">
        <f t="shared" si="28"/>
        <v/>
      </c>
      <c r="Q396" s="4" t="str">
        <f>IF(AND($H396="Income Total",NOT(ISBLANK($P396))), VLOOKUP($P396,'Cash Flow Report'!$A$7:$T$107,7,FALSE),"")</f>
        <v/>
      </c>
    </row>
    <row r="397" spans="1:17" x14ac:dyDescent="0.25">
      <c r="A397" t="s">
        <v>529</v>
      </c>
      <c r="B397" t="s">
        <v>18</v>
      </c>
      <c r="C397" t="s">
        <v>36</v>
      </c>
      <c r="D397" t="s">
        <v>46</v>
      </c>
      <c r="E397" t="s">
        <v>18</v>
      </c>
      <c r="F397" t="s">
        <v>18</v>
      </c>
      <c r="G397" t="s">
        <v>540</v>
      </c>
      <c r="H397" t="s">
        <v>18</v>
      </c>
      <c r="I397">
        <v>-7242</v>
      </c>
      <c r="K397" s="4" t="str">
        <f t="shared" si="25"/>
        <v/>
      </c>
      <c r="L397" s="4" t="str">
        <f t="shared" si="26"/>
        <v/>
      </c>
      <c r="M397" s="4" t="str">
        <f>IF(AND($H397="Expense Total",NOT(ISBLANK($L397))), VLOOKUP($L397,'Cash Flow Report'!$A$7:$T$107,4,FALSE),"")</f>
        <v/>
      </c>
      <c r="O397" s="4" t="str">
        <f t="shared" si="27"/>
        <v/>
      </c>
      <c r="P397" s="4" t="str">
        <f t="shared" si="28"/>
        <v/>
      </c>
      <c r="Q397" s="4" t="str">
        <f>IF(AND($H397="Income Total",NOT(ISBLANK($P397))), VLOOKUP($P397,'Cash Flow Report'!$A$7:$T$107,7,FALSE),"")</f>
        <v/>
      </c>
    </row>
    <row r="398" spans="1:17" ht="15.75" x14ac:dyDescent="0.25">
      <c r="A398" t="s">
        <v>529</v>
      </c>
      <c r="B398" t="s">
        <v>18</v>
      </c>
      <c r="C398" t="s">
        <v>18</v>
      </c>
      <c r="D398" t="s">
        <v>18</v>
      </c>
      <c r="E398" t="s">
        <v>18</v>
      </c>
      <c r="F398" t="s">
        <v>18</v>
      </c>
      <c r="G398" t="s">
        <v>18</v>
      </c>
      <c r="H398" s="3" t="s">
        <v>35</v>
      </c>
      <c r="I398">
        <v>272149.17</v>
      </c>
      <c r="K398" s="4">
        <f t="shared" si="25"/>
        <v>272149.17</v>
      </c>
      <c r="L398" s="4" t="str">
        <f t="shared" si="26"/>
        <v>49 Jackson</v>
      </c>
      <c r="M398" s="4">
        <f>IF(AND($H398="Expense Total",NOT(ISBLANK($L398))), VLOOKUP($L398,'Cash Flow Report'!$A$7:$T$107,4,FALSE),"")</f>
        <v>272149.17</v>
      </c>
      <c r="O398" s="4" t="str">
        <f t="shared" si="27"/>
        <v/>
      </c>
      <c r="P398" s="4" t="str">
        <f t="shared" si="28"/>
        <v/>
      </c>
      <c r="Q398" s="4" t="str">
        <f>IF(AND($H398="Income Total",NOT(ISBLANK($P398))), VLOOKUP($P398,'Cash Flow Report'!$A$7:$T$107,7,FALSE),"")</f>
        <v/>
      </c>
    </row>
    <row r="399" spans="1:17" x14ac:dyDescent="0.25">
      <c r="A399" t="s">
        <v>529</v>
      </c>
      <c r="B399" t="s">
        <v>18</v>
      </c>
      <c r="C399" t="s">
        <v>36</v>
      </c>
      <c r="D399" t="s">
        <v>37</v>
      </c>
      <c r="E399" t="s">
        <v>18</v>
      </c>
      <c r="F399" t="s">
        <v>18</v>
      </c>
      <c r="G399" t="s">
        <v>539</v>
      </c>
      <c r="H399" t="s">
        <v>18</v>
      </c>
      <c r="I399">
        <v>322585.33</v>
      </c>
      <c r="K399" s="4" t="str">
        <f t="shared" si="25"/>
        <v/>
      </c>
      <c r="L399" s="4" t="str">
        <f t="shared" si="26"/>
        <v/>
      </c>
      <c r="M399" s="4" t="str">
        <f>IF(AND($H399="Expense Total",NOT(ISBLANK($L399))), VLOOKUP($L399,'Cash Flow Report'!$A$7:$T$107,4,FALSE),"")</f>
        <v/>
      </c>
      <c r="O399" s="4" t="str">
        <f t="shared" si="27"/>
        <v/>
      </c>
      <c r="P399" s="4" t="str">
        <f t="shared" si="28"/>
        <v/>
      </c>
      <c r="Q399" s="4" t="str">
        <f>IF(AND($H399="Income Total",NOT(ISBLANK($P399))), VLOOKUP($P399,'Cash Flow Report'!$A$7:$T$107,7,FALSE),"")</f>
        <v/>
      </c>
    </row>
    <row r="400" spans="1:17" ht="15.75" x14ac:dyDescent="0.25">
      <c r="A400" t="s">
        <v>529</v>
      </c>
      <c r="B400" t="s">
        <v>18</v>
      </c>
      <c r="C400" t="s">
        <v>18</v>
      </c>
      <c r="D400" t="s">
        <v>18</v>
      </c>
      <c r="E400" t="s">
        <v>18</v>
      </c>
      <c r="F400" t="s">
        <v>18</v>
      </c>
      <c r="G400" t="s">
        <v>18</v>
      </c>
      <c r="H400" s="3" t="s">
        <v>39</v>
      </c>
      <c r="I400">
        <v>322585.33</v>
      </c>
      <c r="K400" s="4" t="str">
        <f t="shared" si="25"/>
        <v/>
      </c>
      <c r="L400" s="4" t="str">
        <f t="shared" si="26"/>
        <v/>
      </c>
      <c r="M400" s="4" t="str">
        <f>IF(AND($H400="Expense Total",NOT(ISBLANK($L400))), VLOOKUP($L400,'Cash Flow Report'!$A$7:$T$107,4,FALSE),"")</f>
        <v/>
      </c>
      <c r="O400" s="4">
        <f t="shared" si="27"/>
        <v>322585.33</v>
      </c>
      <c r="P400" s="4" t="str">
        <f t="shared" si="28"/>
        <v>49 Jackson</v>
      </c>
      <c r="Q400" s="4">
        <f>IF(AND($H400="Income Total",NOT(ISBLANK($P400))), VLOOKUP($P400,'Cash Flow Report'!$A$7:$T$107,7,FALSE),"")</f>
        <v>322585.33</v>
      </c>
    </row>
    <row r="401" spans="1:17" x14ac:dyDescent="0.25">
      <c r="K401" s="4" t="str">
        <f t="shared" si="25"/>
        <v/>
      </c>
      <c r="L401" s="4" t="str">
        <f t="shared" si="26"/>
        <v/>
      </c>
      <c r="M401" s="4" t="str">
        <f>IF(AND($H401="Expense Total",NOT(ISBLANK($L401))), VLOOKUP($L401,'Cash Flow Report'!$A$7:$T$107,4,FALSE),"")</f>
        <v/>
      </c>
      <c r="O401" s="4" t="str">
        <f t="shared" si="27"/>
        <v/>
      </c>
      <c r="P401" s="4" t="str">
        <f t="shared" si="28"/>
        <v/>
      </c>
      <c r="Q401" s="4" t="str">
        <f>IF(AND($H401="Income Total",NOT(ISBLANK($P401))), VLOOKUP($P401,'Cash Flow Report'!$A$7:$T$107,7,FALSE),"")</f>
        <v/>
      </c>
    </row>
    <row r="402" spans="1:17" x14ac:dyDescent="0.25">
      <c r="A402" t="s">
        <v>541</v>
      </c>
      <c r="B402" t="s">
        <v>542</v>
      </c>
      <c r="C402" t="s">
        <v>15</v>
      </c>
      <c r="D402" t="s">
        <v>62</v>
      </c>
      <c r="E402" t="s">
        <v>543</v>
      </c>
      <c r="F402" t="s">
        <v>544</v>
      </c>
      <c r="G402" t="s">
        <v>545</v>
      </c>
      <c r="H402" t="s">
        <v>546</v>
      </c>
      <c r="I402">
        <v>3405</v>
      </c>
      <c r="K402" s="4" t="str">
        <f t="shared" si="25"/>
        <v/>
      </c>
      <c r="L402" s="4" t="str">
        <f t="shared" si="26"/>
        <v/>
      </c>
      <c r="M402" s="4" t="str">
        <f>IF(AND($H402="Expense Total",NOT(ISBLANK($L402))), VLOOKUP($L402,'Cash Flow Report'!$A$7:$T$107,4,FALSE),"")</f>
        <v/>
      </c>
      <c r="O402" s="4" t="str">
        <f t="shared" si="27"/>
        <v/>
      </c>
      <c r="P402" s="4" t="str">
        <f t="shared" si="28"/>
        <v/>
      </c>
      <c r="Q402" s="4" t="str">
        <f>IF(AND($H402="Income Total",NOT(ISBLANK($P402))), VLOOKUP($P402,'Cash Flow Report'!$A$7:$T$107,7,FALSE),"")</f>
        <v/>
      </c>
    </row>
    <row r="403" spans="1:17" x14ac:dyDescent="0.25">
      <c r="A403" t="s">
        <v>541</v>
      </c>
      <c r="B403" t="s">
        <v>547</v>
      </c>
      <c r="C403" t="s">
        <v>15</v>
      </c>
      <c r="D403" t="s">
        <v>390</v>
      </c>
      <c r="E403" t="s">
        <v>212</v>
      </c>
      <c r="F403" t="s">
        <v>548</v>
      </c>
      <c r="G403" t="s">
        <v>549</v>
      </c>
      <c r="H403" t="s">
        <v>550</v>
      </c>
      <c r="I403">
        <v>1440.5</v>
      </c>
      <c r="K403" s="4" t="str">
        <f t="shared" si="25"/>
        <v/>
      </c>
      <c r="L403" s="4" t="str">
        <f t="shared" si="26"/>
        <v/>
      </c>
      <c r="M403" s="4" t="str">
        <f>IF(AND($H403="Expense Total",NOT(ISBLANK($L403))), VLOOKUP($L403,'Cash Flow Report'!$A$7:$T$107,4,FALSE),"")</f>
        <v/>
      </c>
      <c r="O403" s="4" t="str">
        <f t="shared" si="27"/>
        <v/>
      </c>
      <c r="P403" s="4" t="str">
        <f t="shared" si="28"/>
        <v/>
      </c>
      <c r="Q403" s="4" t="str">
        <f>IF(AND($H403="Income Total",NOT(ISBLANK($P403))), VLOOKUP($P403,'Cash Flow Report'!$A$7:$T$107,7,FALSE),"")</f>
        <v/>
      </c>
    </row>
    <row r="404" spans="1:17" x14ac:dyDescent="0.25">
      <c r="A404" t="s">
        <v>541</v>
      </c>
      <c r="B404" t="s">
        <v>18</v>
      </c>
      <c r="C404" t="s">
        <v>59</v>
      </c>
      <c r="D404" t="s">
        <v>390</v>
      </c>
      <c r="E404" t="s">
        <v>212</v>
      </c>
      <c r="F404" t="s">
        <v>18</v>
      </c>
      <c r="G404" t="s">
        <v>549</v>
      </c>
      <c r="H404" t="s">
        <v>18</v>
      </c>
      <c r="I404">
        <v>0</v>
      </c>
      <c r="K404" s="4" t="str">
        <f t="shared" si="25"/>
        <v/>
      </c>
      <c r="L404" s="4" t="str">
        <f t="shared" si="26"/>
        <v/>
      </c>
      <c r="M404" s="4" t="str">
        <f>IF(AND($H404="Expense Total",NOT(ISBLANK($L404))), VLOOKUP($L404,'Cash Flow Report'!$A$7:$T$107,4,FALSE),"")</f>
        <v/>
      </c>
      <c r="O404" s="4" t="str">
        <f t="shared" si="27"/>
        <v/>
      </c>
      <c r="P404" s="4" t="str">
        <f t="shared" si="28"/>
        <v/>
      </c>
      <c r="Q404" s="4" t="str">
        <f>IF(AND($H404="Income Total",NOT(ISBLANK($P404))), VLOOKUP($P404,'Cash Flow Report'!$A$7:$T$107,7,FALSE),"")</f>
        <v/>
      </c>
    </row>
    <row r="405" spans="1:17" x14ac:dyDescent="0.25">
      <c r="A405" t="s">
        <v>541</v>
      </c>
      <c r="B405" t="s">
        <v>18</v>
      </c>
      <c r="C405" t="s">
        <v>59</v>
      </c>
      <c r="D405" t="s">
        <v>551</v>
      </c>
      <c r="E405" t="s">
        <v>18</v>
      </c>
      <c r="F405" t="s">
        <v>18</v>
      </c>
      <c r="G405" t="s">
        <v>549</v>
      </c>
      <c r="H405" t="s">
        <v>18</v>
      </c>
      <c r="I405">
        <v>0</v>
      </c>
      <c r="K405" s="4" t="str">
        <f t="shared" si="25"/>
        <v/>
      </c>
      <c r="L405" s="4" t="str">
        <f t="shared" si="26"/>
        <v/>
      </c>
      <c r="M405" s="4" t="str">
        <f>IF(AND($H405="Expense Total",NOT(ISBLANK($L405))), VLOOKUP($L405,'Cash Flow Report'!$A$7:$T$107,4,FALSE),"")</f>
        <v/>
      </c>
      <c r="O405" s="4" t="str">
        <f t="shared" si="27"/>
        <v/>
      </c>
      <c r="P405" s="4" t="str">
        <f t="shared" si="28"/>
        <v/>
      </c>
      <c r="Q405" s="4" t="str">
        <f>IF(AND($H405="Income Total",NOT(ISBLANK($P405))), VLOOKUP($P405,'Cash Flow Report'!$A$7:$T$107,7,FALSE),"")</f>
        <v/>
      </c>
    </row>
    <row r="406" spans="1:17" x14ac:dyDescent="0.25">
      <c r="A406" t="s">
        <v>541</v>
      </c>
      <c r="B406" t="s">
        <v>552</v>
      </c>
      <c r="C406" t="s">
        <v>15</v>
      </c>
      <c r="D406" t="s">
        <v>170</v>
      </c>
      <c r="E406" t="s">
        <v>212</v>
      </c>
      <c r="F406" t="s">
        <v>548</v>
      </c>
      <c r="G406" t="s">
        <v>549</v>
      </c>
      <c r="H406" t="s">
        <v>549</v>
      </c>
      <c r="I406">
        <v>872</v>
      </c>
      <c r="K406" s="4" t="str">
        <f t="shared" si="25"/>
        <v/>
      </c>
      <c r="L406" s="4" t="str">
        <f t="shared" si="26"/>
        <v/>
      </c>
      <c r="M406" s="4" t="str">
        <f>IF(AND($H406="Expense Total",NOT(ISBLANK($L406))), VLOOKUP($L406,'Cash Flow Report'!$A$7:$T$107,4,FALSE),"")</f>
        <v/>
      </c>
      <c r="O406" s="4" t="str">
        <f t="shared" si="27"/>
        <v/>
      </c>
      <c r="P406" s="4" t="str">
        <f t="shared" si="28"/>
        <v/>
      </c>
      <c r="Q406" s="4" t="str">
        <f>IF(AND($H406="Income Total",NOT(ISBLANK($P406))), VLOOKUP($P406,'Cash Flow Report'!$A$7:$T$107,7,FALSE),"")</f>
        <v/>
      </c>
    </row>
    <row r="407" spans="1:17" x14ac:dyDescent="0.25">
      <c r="A407" t="s">
        <v>541</v>
      </c>
      <c r="B407" t="s">
        <v>18</v>
      </c>
      <c r="C407" t="s">
        <v>59</v>
      </c>
      <c r="D407" t="s">
        <v>170</v>
      </c>
      <c r="E407" t="s">
        <v>212</v>
      </c>
      <c r="F407" t="s">
        <v>18</v>
      </c>
      <c r="G407" t="s">
        <v>549</v>
      </c>
      <c r="H407" t="s">
        <v>18</v>
      </c>
      <c r="I407">
        <v>0</v>
      </c>
      <c r="K407" s="4" t="str">
        <f t="shared" si="25"/>
        <v/>
      </c>
      <c r="L407" s="4" t="str">
        <f t="shared" si="26"/>
        <v/>
      </c>
      <c r="M407" s="4" t="str">
        <f>IF(AND($H407="Expense Total",NOT(ISBLANK($L407))), VLOOKUP($L407,'Cash Flow Report'!$A$7:$T$107,4,FALSE),"")</f>
        <v/>
      </c>
      <c r="O407" s="4" t="str">
        <f t="shared" si="27"/>
        <v/>
      </c>
      <c r="P407" s="4" t="str">
        <f t="shared" si="28"/>
        <v/>
      </c>
      <c r="Q407" s="4" t="str">
        <f>IF(AND($H407="Income Total",NOT(ISBLANK($P407))), VLOOKUP($P407,'Cash Flow Report'!$A$7:$T$107,7,FALSE),"")</f>
        <v/>
      </c>
    </row>
    <row r="408" spans="1:17" x14ac:dyDescent="0.25">
      <c r="A408" t="s">
        <v>541</v>
      </c>
      <c r="B408" t="s">
        <v>553</v>
      </c>
      <c r="C408" t="s">
        <v>15</v>
      </c>
      <c r="D408" t="s">
        <v>22</v>
      </c>
      <c r="E408" t="s">
        <v>543</v>
      </c>
      <c r="F408" t="s">
        <v>544</v>
      </c>
      <c r="G408" t="s">
        <v>545</v>
      </c>
      <c r="H408" t="s">
        <v>546</v>
      </c>
      <c r="I408">
        <v>2495</v>
      </c>
      <c r="K408" s="4" t="str">
        <f t="shared" si="25"/>
        <v/>
      </c>
      <c r="L408" s="4" t="str">
        <f t="shared" si="26"/>
        <v/>
      </c>
      <c r="M408" s="4" t="str">
        <f>IF(AND($H408="Expense Total",NOT(ISBLANK($L408))), VLOOKUP($L408,'Cash Flow Report'!$A$7:$T$107,4,FALSE),"")</f>
        <v/>
      </c>
      <c r="O408" s="4" t="str">
        <f t="shared" si="27"/>
        <v/>
      </c>
      <c r="P408" s="4" t="str">
        <f t="shared" si="28"/>
        <v/>
      </c>
      <c r="Q408" s="4" t="str">
        <f>IF(AND($H408="Income Total",NOT(ISBLANK($P408))), VLOOKUP($P408,'Cash Flow Report'!$A$7:$T$107,7,FALSE),"")</f>
        <v/>
      </c>
    </row>
    <row r="409" spans="1:17" x14ac:dyDescent="0.25">
      <c r="A409" t="s">
        <v>541</v>
      </c>
      <c r="B409" t="s">
        <v>554</v>
      </c>
      <c r="C409" t="s">
        <v>15</v>
      </c>
      <c r="D409" t="s">
        <v>46</v>
      </c>
      <c r="E409" t="s">
        <v>543</v>
      </c>
      <c r="F409" t="s">
        <v>544</v>
      </c>
      <c r="G409" t="s">
        <v>545</v>
      </c>
      <c r="H409" t="s">
        <v>546</v>
      </c>
      <c r="I409">
        <v>8165</v>
      </c>
      <c r="K409" s="4" t="str">
        <f t="shared" si="25"/>
        <v/>
      </c>
      <c r="L409" s="4" t="str">
        <f t="shared" si="26"/>
        <v/>
      </c>
      <c r="M409" s="4" t="str">
        <f>IF(AND($H409="Expense Total",NOT(ISBLANK($L409))), VLOOKUP($L409,'Cash Flow Report'!$A$7:$T$107,4,FALSE),"")</f>
        <v/>
      </c>
      <c r="O409" s="4" t="str">
        <f t="shared" si="27"/>
        <v/>
      </c>
      <c r="P409" s="4" t="str">
        <f t="shared" si="28"/>
        <v/>
      </c>
      <c r="Q409" s="4" t="str">
        <f>IF(AND($H409="Income Total",NOT(ISBLANK($P409))), VLOOKUP($P409,'Cash Flow Report'!$A$7:$T$107,7,FALSE),"")</f>
        <v/>
      </c>
    </row>
    <row r="410" spans="1:17" x14ac:dyDescent="0.25">
      <c r="A410" t="s">
        <v>541</v>
      </c>
      <c r="B410" t="s">
        <v>18</v>
      </c>
      <c r="C410" t="s">
        <v>36</v>
      </c>
      <c r="D410" t="s">
        <v>46</v>
      </c>
      <c r="E410" t="s">
        <v>18</v>
      </c>
      <c r="F410" t="s">
        <v>18</v>
      </c>
      <c r="G410" t="s">
        <v>555</v>
      </c>
      <c r="H410" t="s">
        <v>18</v>
      </c>
      <c r="I410">
        <v>-23448.21</v>
      </c>
      <c r="K410" s="4" t="str">
        <f t="shared" si="25"/>
        <v/>
      </c>
      <c r="L410" s="4" t="str">
        <f t="shared" si="26"/>
        <v/>
      </c>
      <c r="M410" s="4" t="str">
        <f>IF(AND($H410="Expense Total",NOT(ISBLANK($L410))), VLOOKUP($L410,'Cash Flow Report'!$A$7:$T$107,4,FALSE),"")</f>
        <v/>
      </c>
      <c r="O410" s="4" t="str">
        <f t="shared" si="27"/>
        <v/>
      </c>
      <c r="P410" s="4" t="str">
        <f t="shared" si="28"/>
        <v/>
      </c>
      <c r="Q410" s="4" t="str">
        <f>IF(AND($H410="Income Total",NOT(ISBLANK($P410))), VLOOKUP($P410,'Cash Flow Report'!$A$7:$T$107,7,FALSE),"")</f>
        <v/>
      </c>
    </row>
    <row r="411" spans="1:17" x14ac:dyDescent="0.25">
      <c r="A411" t="s">
        <v>541</v>
      </c>
      <c r="B411" t="s">
        <v>18</v>
      </c>
      <c r="C411" t="s">
        <v>36</v>
      </c>
      <c r="D411" t="s">
        <v>46</v>
      </c>
      <c r="E411" t="s">
        <v>18</v>
      </c>
      <c r="F411" t="s">
        <v>18</v>
      </c>
      <c r="G411" t="s">
        <v>556</v>
      </c>
      <c r="H411" t="s">
        <v>18</v>
      </c>
      <c r="I411">
        <v>-23983.46</v>
      </c>
      <c r="K411" s="4" t="str">
        <f t="shared" si="25"/>
        <v/>
      </c>
      <c r="L411" s="4" t="str">
        <f t="shared" si="26"/>
        <v/>
      </c>
      <c r="M411" s="4" t="str">
        <f>IF(AND($H411="Expense Total",NOT(ISBLANK($L411))), VLOOKUP($L411,'Cash Flow Report'!$A$7:$T$107,4,FALSE),"")</f>
        <v/>
      </c>
      <c r="O411" s="4" t="str">
        <f t="shared" si="27"/>
        <v/>
      </c>
      <c r="P411" s="4" t="str">
        <f t="shared" si="28"/>
        <v/>
      </c>
      <c r="Q411" s="4" t="str">
        <f>IF(AND($H411="Income Total",NOT(ISBLANK($P411))), VLOOKUP($P411,'Cash Flow Report'!$A$7:$T$107,7,FALSE),"")</f>
        <v/>
      </c>
    </row>
    <row r="412" spans="1:17" x14ac:dyDescent="0.25">
      <c r="A412" t="s">
        <v>541</v>
      </c>
      <c r="B412" t="s">
        <v>18</v>
      </c>
      <c r="C412" t="s">
        <v>36</v>
      </c>
      <c r="D412" t="s">
        <v>557</v>
      </c>
      <c r="E412" t="s">
        <v>18</v>
      </c>
      <c r="F412" t="s">
        <v>18</v>
      </c>
      <c r="G412" t="s">
        <v>549</v>
      </c>
      <c r="H412" t="s">
        <v>18</v>
      </c>
      <c r="I412">
        <v>1065442.6000000001</v>
      </c>
      <c r="K412" s="4" t="str">
        <f t="shared" si="25"/>
        <v/>
      </c>
      <c r="L412" s="4" t="str">
        <f t="shared" si="26"/>
        <v/>
      </c>
      <c r="M412" s="4" t="str">
        <f>IF(AND($H412="Expense Total",NOT(ISBLANK($L412))), VLOOKUP($L412,'Cash Flow Report'!$A$7:$T$107,4,FALSE),"")</f>
        <v/>
      </c>
      <c r="O412" s="4" t="str">
        <f t="shared" si="27"/>
        <v/>
      </c>
      <c r="P412" s="4" t="str">
        <f t="shared" si="28"/>
        <v/>
      </c>
      <c r="Q412" s="4" t="str">
        <f>IF(AND($H412="Income Total",NOT(ISBLANK($P412))), VLOOKUP($P412,'Cash Flow Report'!$A$7:$T$107,7,FALSE),"")</f>
        <v/>
      </c>
    </row>
    <row r="413" spans="1:17" x14ac:dyDescent="0.25">
      <c r="A413" t="s">
        <v>541</v>
      </c>
      <c r="B413" t="s">
        <v>18</v>
      </c>
      <c r="C413" t="s">
        <v>36</v>
      </c>
      <c r="D413" t="s">
        <v>557</v>
      </c>
      <c r="E413" t="s">
        <v>18</v>
      </c>
      <c r="F413" t="s">
        <v>18</v>
      </c>
      <c r="G413" t="s">
        <v>558</v>
      </c>
      <c r="H413" t="s">
        <v>18</v>
      </c>
      <c r="I413">
        <v>1379042.06</v>
      </c>
      <c r="K413" s="4" t="str">
        <f t="shared" si="25"/>
        <v/>
      </c>
      <c r="L413" s="4" t="str">
        <f t="shared" si="26"/>
        <v/>
      </c>
      <c r="M413" s="4" t="str">
        <f>IF(AND($H413="Expense Total",NOT(ISBLANK($L413))), VLOOKUP($L413,'Cash Flow Report'!$A$7:$T$107,4,FALSE),"")</f>
        <v/>
      </c>
      <c r="O413" s="4" t="str">
        <f t="shared" si="27"/>
        <v/>
      </c>
      <c r="P413" s="4" t="str">
        <f t="shared" si="28"/>
        <v/>
      </c>
      <c r="Q413" s="4" t="str">
        <f>IF(AND($H413="Income Total",NOT(ISBLANK($P413))), VLOOKUP($P413,'Cash Flow Report'!$A$7:$T$107,7,FALSE),"")</f>
        <v/>
      </c>
    </row>
    <row r="414" spans="1:17" x14ac:dyDescent="0.25">
      <c r="A414" t="s">
        <v>541</v>
      </c>
      <c r="B414" t="s">
        <v>18</v>
      </c>
      <c r="C414" t="s">
        <v>36</v>
      </c>
      <c r="D414" t="s">
        <v>12</v>
      </c>
      <c r="E414" t="s">
        <v>18</v>
      </c>
      <c r="F414" t="s">
        <v>18</v>
      </c>
      <c r="G414" t="s">
        <v>549</v>
      </c>
      <c r="H414" t="s">
        <v>18</v>
      </c>
      <c r="I414">
        <v>-819652.6</v>
      </c>
      <c r="K414" s="4" t="str">
        <f t="shared" si="25"/>
        <v/>
      </c>
      <c r="L414" s="4" t="str">
        <f t="shared" si="26"/>
        <v/>
      </c>
      <c r="M414" s="4" t="str">
        <f>IF(AND($H414="Expense Total",NOT(ISBLANK($L414))), VLOOKUP($L414,'Cash Flow Report'!$A$7:$T$107,4,FALSE),"")</f>
        <v/>
      </c>
      <c r="O414" s="4" t="str">
        <f t="shared" si="27"/>
        <v/>
      </c>
      <c r="P414" s="4" t="str">
        <f t="shared" si="28"/>
        <v/>
      </c>
      <c r="Q414" s="4" t="str">
        <f>IF(AND($H414="Income Total",NOT(ISBLANK($P414))), VLOOKUP($P414,'Cash Flow Report'!$A$7:$T$107,7,FALSE),"")</f>
        <v/>
      </c>
    </row>
    <row r="415" spans="1:17" x14ac:dyDescent="0.25">
      <c r="A415" t="s">
        <v>541</v>
      </c>
      <c r="B415" t="s">
        <v>18</v>
      </c>
      <c r="C415" t="s">
        <v>36</v>
      </c>
      <c r="D415" t="s">
        <v>12</v>
      </c>
      <c r="E415" t="s">
        <v>18</v>
      </c>
      <c r="F415" t="s">
        <v>18</v>
      </c>
      <c r="G415" t="s">
        <v>558</v>
      </c>
      <c r="H415" t="s">
        <v>18</v>
      </c>
      <c r="I415">
        <v>-969392.06</v>
      </c>
      <c r="K415" s="4" t="str">
        <f t="shared" si="25"/>
        <v/>
      </c>
      <c r="L415" s="4" t="str">
        <f t="shared" si="26"/>
        <v/>
      </c>
      <c r="M415" s="4" t="str">
        <f>IF(AND($H415="Expense Total",NOT(ISBLANK($L415))), VLOOKUP($L415,'Cash Flow Report'!$A$7:$T$107,4,FALSE),"")</f>
        <v/>
      </c>
      <c r="O415" s="4" t="str">
        <f t="shared" si="27"/>
        <v/>
      </c>
      <c r="P415" s="4" t="str">
        <f t="shared" si="28"/>
        <v/>
      </c>
      <c r="Q415" s="4" t="str">
        <f>IF(AND($H415="Income Total",NOT(ISBLANK($P415))), VLOOKUP($P415,'Cash Flow Report'!$A$7:$T$107,7,FALSE),"")</f>
        <v/>
      </c>
    </row>
    <row r="416" spans="1:17" ht="15.75" x14ac:dyDescent="0.25">
      <c r="A416" t="s">
        <v>541</v>
      </c>
      <c r="B416" t="s">
        <v>18</v>
      </c>
      <c r="C416" t="s">
        <v>18</v>
      </c>
      <c r="D416" t="s">
        <v>18</v>
      </c>
      <c r="E416" t="s">
        <v>18</v>
      </c>
      <c r="F416" t="s">
        <v>18</v>
      </c>
      <c r="G416" t="s">
        <v>18</v>
      </c>
      <c r="H416" s="3" t="s">
        <v>35</v>
      </c>
      <c r="I416">
        <v>624385.82999999996</v>
      </c>
      <c r="K416" s="4">
        <f t="shared" si="25"/>
        <v>624385.82999999996</v>
      </c>
      <c r="L416" s="4" t="str">
        <f t="shared" si="26"/>
        <v>50 Jasper</v>
      </c>
      <c r="M416" s="4">
        <f>IF(AND($H416="Expense Total",NOT(ISBLANK($L416))), VLOOKUP($L416,'Cash Flow Report'!$A$7:$T$107,4,FALSE),"")</f>
        <v>624385.82999999996</v>
      </c>
      <c r="O416" s="4" t="str">
        <f t="shared" si="27"/>
        <v/>
      </c>
      <c r="P416" s="4" t="str">
        <f t="shared" si="28"/>
        <v/>
      </c>
      <c r="Q416" s="4" t="str">
        <f>IF(AND($H416="Income Total",NOT(ISBLANK($P416))), VLOOKUP($P416,'Cash Flow Report'!$A$7:$T$107,7,FALSE),"")</f>
        <v/>
      </c>
    </row>
    <row r="417" spans="1:17" x14ac:dyDescent="0.25">
      <c r="A417" t="s">
        <v>541</v>
      </c>
      <c r="B417" t="s">
        <v>168</v>
      </c>
      <c r="C417" t="s">
        <v>169</v>
      </c>
      <c r="D417" t="s">
        <v>170</v>
      </c>
      <c r="E417" t="s">
        <v>171</v>
      </c>
      <c r="F417" t="s">
        <v>18</v>
      </c>
      <c r="G417" t="s">
        <v>549</v>
      </c>
      <c r="H417" t="s">
        <v>18</v>
      </c>
      <c r="I417">
        <v>245790</v>
      </c>
      <c r="K417" s="4" t="str">
        <f t="shared" si="25"/>
        <v/>
      </c>
      <c r="L417" s="4" t="str">
        <f t="shared" si="26"/>
        <v/>
      </c>
      <c r="M417" s="4" t="str">
        <f>IF(AND($H417="Expense Total",NOT(ISBLANK($L417))), VLOOKUP($L417,'Cash Flow Report'!$A$7:$T$107,4,FALSE),"")</f>
        <v/>
      </c>
      <c r="O417" s="4" t="str">
        <f t="shared" si="27"/>
        <v/>
      </c>
      <c r="P417" s="4" t="str">
        <f t="shared" si="28"/>
        <v/>
      </c>
      <c r="Q417" s="4" t="str">
        <f>IF(AND($H417="Income Total",NOT(ISBLANK($P417))), VLOOKUP($P417,'Cash Flow Report'!$A$7:$T$107,7,FALSE),"")</f>
        <v/>
      </c>
    </row>
    <row r="418" spans="1:17" x14ac:dyDescent="0.25">
      <c r="A418" t="s">
        <v>541</v>
      </c>
      <c r="B418" t="s">
        <v>18</v>
      </c>
      <c r="C418" t="s">
        <v>36</v>
      </c>
      <c r="D418" t="s">
        <v>37</v>
      </c>
      <c r="E418" t="s">
        <v>18</v>
      </c>
      <c r="F418" t="s">
        <v>18</v>
      </c>
      <c r="G418" t="s">
        <v>559</v>
      </c>
      <c r="H418" t="s">
        <v>18</v>
      </c>
      <c r="I418">
        <v>407738.66</v>
      </c>
      <c r="K418" s="4" t="str">
        <f t="shared" si="25"/>
        <v/>
      </c>
      <c r="L418" s="4" t="str">
        <f t="shared" si="26"/>
        <v/>
      </c>
      <c r="M418" s="4" t="str">
        <f>IF(AND($H418="Expense Total",NOT(ISBLANK($L418))), VLOOKUP($L418,'Cash Flow Report'!$A$7:$T$107,4,FALSE),"")</f>
        <v/>
      </c>
      <c r="O418" s="4" t="str">
        <f t="shared" si="27"/>
        <v/>
      </c>
      <c r="P418" s="4" t="str">
        <f t="shared" si="28"/>
        <v/>
      </c>
      <c r="Q418" s="4" t="str">
        <f>IF(AND($H418="Income Total",NOT(ISBLANK($P418))), VLOOKUP($P418,'Cash Flow Report'!$A$7:$T$107,7,FALSE),"")</f>
        <v/>
      </c>
    </row>
    <row r="419" spans="1:17" ht="15.75" x14ac:dyDescent="0.25">
      <c r="A419" t="s">
        <v>541</v>
      </c>
      <c r="B419" t="s">
        <v>18</v>
      </c>
      <c r="C419" t="s">
        <v>18</v>
      </c>
      <c r="D419" t="s">
        <v>18</v>
      </c>
      <c r="E419" t="s">
        <v>18</v>
      </c>
      <c r="F419" t="s">
        <v>18</v>
      </c>
      <c r="G419" t="s">
        <v>18</v>
      </c>
      <c r="H419" s="3" t="s">
        <v>39</v>
      </c>
      <c r="I419">
        <v>653528.66</v>
      </c>
      <c r="K419" s="4" t="str">
        <f t="shared" si="25"/>
        <v/>
      </c>
      <c r="L419" s="4" t="str">
        <f t="shared" si="26"/>
        <v/>
      </c>
      <c r="M419" s="4" t="str">
        <f>IF(AND($H419="Expense Total",NOT(ISBLANK($L419))), VLOOKUP($L419,'Cash Flow Report'!$A$7:$T$107,4,FALSE),"")</f>
        <v/>
      </c>
      <c r="O419" s="4">
        <f t="shared" si="27"/>
        <v>653528.66</v>
      </c>
      <c r="P419" s="4" t="str">
        <f t="shared" si="28"/>
        <v>50 Jasper</v>
      </c>
      <c r="Q419" s="4">
        <f>IF(AND($H419="Income Total",NOT(ISBLANK($P419))), VLOOKUP($P419,'Cash Flow Report'!$A$7:$T$107,7,FALSE),"")</f>
        <v>653528.66</v>
      </c>
    </row>
    <row r="420" spans="1:17" x14ac:dyDescent="0.25">
      <c r="K420" s="4" t="str">
        <f t="shared" si="25"/>
        <v/>
      </c>
      <c r="L420" s="4" t="str">
        <f t="shared" si="26"/>
        <v/>
      </c>
      <c r="M420" s="4" t="str">
        <f>IF(AND($H420="Expense Total",NOT(ISBLANK($L420))), VLOOKUP($L420,'Cash Flow Report'!$A$7:$T$107,4,FALSE),"")</f>
        <v/>
      </c>
      <c r="O420" s="4" t="str">
        <f t="shared" si="27"/>
        <v/>
      </c>
      <c r="P420" s="4" t="str">
        <f t="shared" si="28"/>
        <v/>
      </c>
      <c r="Q420" s="4" t="str">
        <f>IF(AND($H420="Income Total",NOT(ISBLANK($P420))), VLOOKUP($P420,'Cash Flow Report'!$A$7:$T$107,7,FALSE),"")</f>
        <v/>
      </c>
    </row>
    <row r="421" spans="1:17" x14ac:dyDescent="0.25">
      <c r="A421" t="s">
        <v>560</v>
      </c>
      <c r="B421" t="s">
        <v>561</v>
      </c>
      <c r="C421" t="s">
        <v>15</v>
      </c>
      <c r="D421" t="s">
        <v>42</v>
      </c>
      <c r="E421" t="s">
        <v>93</v>
      </c>
      <c r="F421" t="s">
        <v>18</v>
      </c>
      <c r="G421" t="s">
        <v>562</v>
      </c>
      <c r="H421" t="s">
        <v>563</v>
      </c>
      <c r="I421">
        <v>80776.75</v>
      </c>
      <c r="K421" s="4" t="str">
        <f t="shared" si="25"/>
        <v/>
      </c>
      <c r="L421" s="4" t="str">
        <f t="shared" si="26"/>
        <v/>
      </c>
      <c r="M421" s="4" t="str">
        <f>IF(AND($H421="Expense Total",NOT(ISBLANK($L421))), VLOOKUP($L421,'Cash Flow Report'!$A$7:$T$107,4,FALSE),"")</f>
        <v/>
      </c>
      <c r="O421" s="4" t="str">
        <f t="shared" si="27"/>
        <v/>
      </c>
      <c r="P421" s="4" t="str">
        <f t="shared" si="28"/>
        <v/>
      </c>
      <c r="Q421" s="4" t="str">
        <f>IF(AND($H421="Income Total",NOT(ISBLANK($P421))), VLOOKUP($P421,'Cash Flow Report'!$A$7:$T$107,7,FALSE),"")</f>
        <v/>
      </c>
    </row>
    <row r="422" spans="1:17" x14ac:dyDescent="0.25">
      <c r="A422" t="s">
        <v>560</v>
      </c>
      <c r="B422" t="s">
        <v>18</v>
      </c>
      <c r="C422" t="s">
        <v>59</v>
      </c>
      <c r="D422" t="s">
        <v>247</v>
      </c>
      <c r="E422" t="s">
        <v>564</v>
      </c>
      <c r="F422" t="s">
        <v>18</v>
      </c>
      <c r="G422" t="s">
        <v>565</v>
      </c>
      <c r="H422" t="s">
        <v>18</v>
      </c>
      <c r="I422">
        <v>-119522.2</v>
      </c>
      <c r="K422" s="4" t="str">
        <f t="shared" si="25"/>
        <v/>
      </c>
      <c r="L422" s="4" t="str">
        <f t="shared" si="26"/>
        <v/>
      </c>
      <c r="M422" s="4" t="str">
        <f>IF(AND($H422="Expense Total",NOT(ISBLANK($L422))), VLOOKUP($L422,'Cash Flow Report'!$A$7:$T$107,4,FALSE),"")</f>
        <v/>
      </c>
      <c r="O422" s="4" t="str">
        <f t="shared" si="27"/>
        <v/>
      </c>
      <c r="P422" s="4" t="str">
        <f t="shared" si="28"/>
        <v/>
      </c>
      <c r="Q422" s="4" t="str">
        <f>IF(AND($H422="Income Total",NOT(ISBLANK($P422))), VLOOKUP($P422,'Cash Flow Report'!$A$7:$T$107,7,FALSE),"")</f>
        <v/>
      </c>
    </row>
    <row r="423" spans="1:17" x14ac:dyDescent="0.25">
      <c r="A423" t="s">
        <v>560</v>
      </c>
      <c r="B423" t="s">
        <v>18</v>
      </c>
      <c r="C423" t="s">
        <v>59</v>
      </c>
      <c r="D423" t="s">
        <v>247</v>
      </c>
      <c r="E423" t="s">
        <v>93</v>
      </c>
      <c r="F423" t="s">
        <v>18</v>
      </c>
      <c r="G423" t="s">
        <v>565</v>
      </c>
      <c r="H423" t="s">
        <v>18</v>
      </c>
      <c r="I423">
        <v>-21366.83</v>
      </c>
      <c r="K423" s="4" t="str">
        <f t="shared" si="25"/>
        <v/>
      </c>
      <c r="L423" s="4" t="str">
        <f t="shared" si="26"/>
        <v/>
      </c>
      <c r="M423" s="4" t="str">
        <f>IF(AND($H423="Expense Total",NOT(ISBLANK($L423))), VLOOKUP($L423,'Cash Flow Report'!$A$7:$T$107,4,FALSE),"")</f>
        <v/>
      </c>
      <c r="O423" s="4" t="str">
        <f t="shared" si="27"/>
        <v/>
      </c>
      <c r="P423" s="4" t="str">
        <f t="shared" si="28"/>
        <v/>
      </c>
      <c r="Q423" s="4" t="str">
        <f>IF(AND($H423="Income Total",NOT(ISBLANK($P423))), VLOOKUP($P423,'Cash Flow Report'!$A$7:$T$107,7,FALSE),"")</f>
        <v/>
      </c>
    </row>
    <row r="424" spans="1:17" x14ac:dyDescent="0.25">
      <c r="A424" t="s">
        <v>560</v>
      </c>
      <c r="B424" t="s">
        <v>566</v>
      </c>
      <c r="C424" t="s">
        <v>15</v>
      </c>
      <c r="D424" t="s">
        <v>71</v>
      </c>
      <c r="E424" t="s">
        <v>93</v>
      </c>
      <c r="F424" t="s">
        <v>18</v>
      </c>
      <c r="G424" t="s">
        <v>562</v>
      </c>
      <c r="H424" t="s">
        <v>563</v>
      </c>
      <c r="I424">
        <v>135920.04</v>
      </c>
      <c r="K424" s="4" t="str">
        <f t="shared" si="25"/>
        <v/>
      </c>
      <c r="L424" s="4" t="str">
        <f t="shared" si="26"/>
        <v/>
      </c>
      <c r="M424" s="4" t="str">
        <f>IF(AND($H424="Expense Total",NOT(ISBLANK($L424))), VLOOKUP($L424,'Cash Flow Report'!$A$7:$T$107,4,FALSE),"")</f>
        <v/>
      </c>
      <c r="O424" s="4" t="str">
        <f t="shared" si="27"/>
        <v/>
      </c>
      <c r="P424" s="4" t="str">
        <f t="shared" si="28"/>
        <v/>
      </c>
      <c r="Q424" s="4" t="str">
        <f>IF(AND($H424="Income Total",NOT(ISBLANK($P424))), VLOOKUP($P424,'Cash Flow Report'!$A$7:$T$107,7,FALSE),"")</f>
        <v/>
      </c>
    </row>
    <row r="425" spans="1:17" x14ac:dyDescent="0.25">
      <c r="A425" t="s">
        <v>560</v>
      </c>
      <c r="B425" t="s">
        <v>18</v>
      </c>
      <c r="C425" t="s">
        <v>36</v>
      </c>
      <c r="D425" t="s">
        <v>46</v>
      </c>
      <c r="E425" t="s">
        <v>18</v>
      </c>
      <c r="F425" t="s">
        <v>18</v>
      </c>
      <c r="G425" t="s">
        <v>562</v>
      </c>
      <c r="H425" t="s">
        <v>18</v>
      </c>
      <c r="I425">
        <v>-80776.75</v>
      </c>
      <c r="K425" s="4" t="str">
        <f t="shared" si="25"/>
        <v/>
      </c>
      <c r="L425" s="4" t="str">
        <f t="shared" si="26"/>
        <v/>
      </c>
      <c r="M425" s="4" t="str">
        <f>IF(AND($H425="Expense Total",NOT(ISBLANK($L425))), VLOOKUP($L425,'Cash Flow Report'!$A$7:$T$107,4,FALSE),"")</f>
        <v/>
      </c>
      <c r="O425" s="4" t="str">
        <f t="shared" si="27"/>
        <v/>
      </c>
      <c r="P425" s="4" t="str">
        <f t="shared" si="28"/>
        <v/>
      </c>
      <c r="Q425" s="4" t="str">
        <f>IF(AND($H425="Income Total",NOT(ISBLANK($P425))), VLOOKUP($P425,'Cash Flow Report'!$A$7:$T$107,7,FALSE),"")</f>
        <v/>
      </c>
    </row>
    <row r="426" spans="1:17" x14ac:dyDescent="0.25">
      <c r="A426" t="s">
        <v>560</v>
      </c>
      <c r="B426" t="s">
        <v>18</v>
      </c>
      <c r="C426" t="s">
        <v>36</v>
      </c>
      <c r="D426" t="s">
        <v>12</v>
      </c>
      <c r="E426" t="s">
        <v>18</v>
      </c>
      <c r="F426" t="s">
        <v>18</v>
      </c>
      <c r="G426" t="s">
        <v>562</v>
      </c>
      <c r="H426" t="s">
        <v>18</v>
      </c>
      <c r="I426">
        <v>-219465.38</v>
      </c>
      <c r="K426" s="4" t="str">
        <f t="shared" si="25"/>
        <v/>
      </c>
      <c r="L426" s="4" t="str">
        <f t="shared" si="26"/>
        <v/>
      </c>
      <c r="M426" s="4" t="str">
        <f>IF(AND($H426="Expense Total",NOT(ISBLANK($L426))), VLOOKUP($L426,'Cash Flow Report'!$A$7:$T$107,4,FALSE),"")</f>
        <v/>
      </c>
      <c r="O426" s="4" t="str">
        <f t="shared" si="27"/>
        <v/>
      </c>
      <c r="P426" s="4" t="str">
        <f t="shared" si="28"/>
        <v/>
      </c>
      <c r="Q426" s="4" t="str">
        <f>IF(AND($H426="Income Total",NOT(ISBLANK($P426))), VLOOKUP($P426,'Cash Flow Report'!$A$7:$T$107,7,FALSE),"")</f>
        <v/>
      </c>
    </row>
    <row r="427" spans="1:17" x14ac:dyDescent="0.25">
      <c r="A427" s="5" t="s">
        <v>560</v>
      </c>
      <c r="B427" s="5" t="s">
        <v>18</v>
      </c>
      <c r="C427" s="5" t="s">
        <v>36</v>
      </c>
      <c r="D427" s="5" t="s">
        <v>167</v>
      </c>
      <c r="E427" s="5" t="s">
        <v>18</v>
      </c>
      <c r="F427" s="5" t="s">
        <v>18</v>
      </c>
      <c r="G427" s="5" t="s">
        <v>565</v>
      </c>
      <c r="H427" s="5" t="s">
        <v>18</v>
      </c>
      <c r="I427" s="5">
        <v>140889.03</v>
      </c>
      <c r="K427" s="4" t="str">
        <f t="shared" si="25"/>
        <v/>
      </c>
      <c r="L427" s="4" t="str">
        <f t="shared" si="26"/>
        <v/>
      </c>
      <c r="M427" s="4" t="str">
        <f>IF(AND($H427="Expense Total",NOT(ISBLANK($L427))), VLOOKUP($L427,'Cash Flow Report'!$A$7:$T$107,4,FALSE),"")</f>
        <v/>
      </c>
      <c r="O427" s="4" t="str">
        <f t="shared" si="27"/>
        <v/>
      </c>
      <c r="P427" s="4" t="str">
        <f t="shared" si="28"/>
        <v/>
      </c>
      <c r="Q427" s="4" t="str">
        <f>IF(AND($H427="Income Total",NOT(ISBLANK($P427))), VLOOKUP($P427,'Cash Flow Report'!$A$7:$T$107,7,FALSE),"")</f>
        <v/>
      </c>
    </row>
    <row r="428" spans="1:17" ht="15.75" x14ac:dyDescent="0.25">
      <c r="A428" t="s">
        <v>560</v>
      </c>
      <c r="B428" t="s">
        <v>18</v>
      </c>
      <c r="C428" t="s">
        <v>18</v>
      </c>
      <c r="D428" t="s">
        <v>18</v>
      </c>
      <c r="E428" t="s">
        <v>18</v>
      </c>
      <c r="F428" t="s">
        <v>18</v>
      </c>
      <c r="G428" t="s">
        <v>18</v>
      </c>
      <c r="H428" s="3" t="s">
        <v>35</v>
      </c>
      <c r="I428">
        <v>-83545.34</v>
      </c>
      <c r="K428" s="4">
        <f t="shared" si="25"/>
        <v>-83545.34</v>
      </c>
      <c r="L428" s="4" t="str">
        <f t="shared" si="26"/>
        <v>51 Jefferson</v>
      </c>
      <c r="M428" s="4">
        <f>IF(AND($H428="Expense Total",NOT(ISBLANK($L428))), VLOOKUP($L428,'Cash Flow Report'!$A$7:$T$107,4,FALSE),"")</f>
        <v>-83545.34</v>
      </c>
      <c r="O428" s="4" t="str">
        <f t="shared" si="27"/>
        <v/>
      </c>
      <c r="P428" s="4" t="str">
        <f t="shared" si="28"/>
        <v/>
      </c>
      <c r="Q428" s="4" t="str">
        <f>IF(AND($H428="Income Total",NOT(ISBLANK($P428))), VLOOKUP($P428,'Cash Flow Report'!$A$7:$T$107,7,FALSE),"")</f>
        <v/>
      </c>
    </row>
    <row r="429" spans="1:17" x14ac:dyDescent="0.25">
      <c r="A429" t="s">
        <v>560</v>
      </c>
      <c r="B429" t="s">
        <v>168</v>
      </c>
      <c r="C429" t="s">
        <v>169</v>
      </c>
      <c r="D429" t="s">
        <v>170</v>
      </c>
      <c r="E429" t="s">
        <v>171</v>
      </c>
      <c r="F429" t="s">
        <v>18</v>
      </c>
      <c r="G429" t="s">
        <v>565</v>
      </c>
      <c r="H429" t="s">
        <v>18</v>
      </c>
      <c r="I429">
        <v>409650</v>
      </c>
      <c r="K429" s="4" t="str">
        <f t="shared" si="25"/>
        <v/>
      </c>
      <c r="L429" s="4" t="str">
        <f t="shared" si="26"/>
        <v/>
      </c>
      <c r="M429" s="4" t="str">
        <f>IF(AND($H429="Expense Total",NOT(ISBLANK($L429))), VLOOKUP($L429,'Cash Flow Report'!$A$7:$T$107,4,FALSE),"")</f>
        <v/>
      </c>
      <c r="O429" s="4" t="str">
        <f t="shared" si="27"/>
        <v/>
      </c>
      <c r="P429" s="4" t="str">
        <f t="shared" si="28"/>
        <v/>
      </c>
      <c r="Q429" s="4" t="str">
        <f>IF(AND($H429="Income Total",NOT(ISBLANK($P429))), VLOOKUP($P429,'Cash Flow Report'!$A$7:$T$107,7,FALSE),"")</f>
        <v/>
      </c>
    </row>
    <row r="430" spans="1:17" x14ac:dyDescent="0.25">
      <c r="A430" t="s">
        <v>560</v>
      </c>
      <c r="B430" t="s">
        <v>18</v>
      </c>
      <c r="C430" t="s">
        <v>36</v>
      </c>
      <c r="D430" t="s">
        <v>37</v>
      </c>
      <c r="E430" t="s">
        <v>18</v>
      </c>
      <c r="F430" t="s">
        <v>18</v>
      </c>
      <c r="G430" t="s">
        <v>567</v>
      </c>
      <c r="H430" t="s">
        <v>18</v>
      </c>
      <c r="I430">
        <v>233398.46</v>
      </c>
      <c r="K430" s="4" t="str">
        <f t="shared" si="25"/>
        <v/>
      </c>
      <c r="L430" s="4" t="str">
        <f t="shared" si="26"/>
        <v/>
      </c>
      <c r="M430" s="4" t="str">
        <f>IF(AND($H430="Expense Total",NOT(ISBLANK($L430))), VLOOKUP($L430,'Cash Flow Report'!$A$7:$T$107,4,FALSE),"")</f>
        <v/>
      </c>
      <c r="O430" s="4" t="str">
        <f t="shared" si="27"/>
        <v/>
      </c>
      <c r="P430" s="4" t="str">
        <f t="shared" si="28"/>
        <v/>
      </c>
      <c r="Q430" s="4" t="str">
        <f>IF(AND($H430="Income Total",NOT(ISBLANK($P430))), VLOOKUP($P430,'Cash Flow Report'!$A$7:$T$107,7,FALSE),"")</f>
        <v/>
      </c>
    </row>
    <row r="431" spans="1:17" ht="15.75" x14ac:dyDescent="0.25">
      <c r="A431" t="s">
        <v>560</v>
      </c>
      <c r="B431" t="s">
        <v>18</v>
      </c>
      <c r="C431" t="s">
        <v>18</v>
      </c>
      <c r="D431" t="s">
        <v>18</v>
      </c>
      <c r="E431" t="s">
        <v>18</v>
      </c>
      <c r="F431" t="s">
        <v>18</v>
      </c>
      <c r="G431" t="s">
        <v>18</v>
      </c>
      <c r="H431" s="3" t="s">
        <v>39</v>
      </c>
      <c r="I431">
        <v>643048.46</v>
      </c>
      <c r="K431" s="4" t="str">
        <f t="shared" si="25"/>
        <v/>
      </c>
      <c r="L431" s="4" t="str">
        <f t="shared" si="26"/>
        <v/>
      </c>
      <c r="M431" s="4" t="str">
        <f>IF(AND($H431="Expense Total",NOT(ISBLANK($L431))), VLOOKUP($L431,'Cash Flow Report'!$A$7:$T$107,4,FALSE),"")</f>
        <v/>
      </c>
      <c r="O431" s="4">
        <f t="shared" si="27"/>
        <v>643048.46</v>
      </c>
      <c r="P431" s="4" t="str">
        <f t="shared" si="28"/>
        <v>51 Jefferson</v>
      </c>
      <c r="Q431" s="4">
        <f>IF(AND($H431="Income Total",NOT(ISBLANK($P431))), VLOOKUP($P431,'Cash Flow Report'!$A$7:$T$107,7,FALSE),"")</f>
        <v>643048.46</v>
      </c>
    </row>
    <row r="432" spans="1:17" x14ac:dyDescent="0.25">
      <c r="K432" s="4" t="str">
        <f t="shared" si="25"/>
        <v/>
      </c>
      <c r="L432" s="4" t="str">
        <f t="shared" si="26"/>
        <v/>
      </c>
      <c r="M432" s="4" t="str">
        <f>IF(AND($H432="Expense Total",NOT(ISBLANK($L432))), VLOOKUP($L432,'Cash Flow Report'!$A$7:$T$107,4,FALSE),"")</f>
        <v/>
      </c>
      <c r="O432" s="4" t="str">
        <f t="shared" si="27"/>
        <v/>
      </c>
      <c r="P432" s="4" t="str">
        <f t="shared" si="28"/>
        <v/>
      </c>
      <c r="Q432" s="4" t="str">
        <f>IF(AND($H432="Income Total",NOT(ISBLANK($P432))), VLOOKUP($P432,'Cash Flow Report'!$A$7:$T$107,7,FALSE),"")</f>
        <v/>
      </c>
    </row>
    <row r="433" spans="1:17" x14ac:dyDescent="0.25">
      <c r="A433" t="s">
        <v>568</v>
      </c>
      <c r="B433" t="s">
        <v>569</v>
      </c>
      <c r="C433" t="s">
        <v>15</v>
      </c>
      <c r="D433" t="s">
        <v>62</v>
      </c>
      <c r="E433" t="s">
        <v>56</v>
      </c>
      <c r="F433" t="s">
        <v>18</v>
      </c>
      <c r="G433" t="s">
        <v>570</v>
      </c>
      <c r="H433" t="s">
        <v>571</v>
      </c>
      <c r="I433">
        <v>1621.84</v>
      </c>
      <c r="K433" s="4" t="str">
        <f t="shared" si="25"/>
        <v/>
      </c>
      <c r="L433" s="4" t="str">
        <f t="shared" si="26"/>
        <v/>
      </c>
      <c r="M433" s="4" t="str">
        <f>IF(AND($H433="Expense Total",NOT(ISBLANK($L433))), VLOOKUP($L433,'Cash Flow Report'!$A$7:$T$107,4,FALSE),"")</f>
        <v/>
      </c>
      <c r="O433" s="4" t="str">
        <f t="shared" si="27"/>
        <v/>
      </c>
      <c r="P433" s="4" t="str">
        <f t="shared" si="28"/>
        <v/>
      </c>
      <c r="Q433" s="4" t="str">
        <f>IF(AND($H433="Income Total",NOT(ISBLANK($P433))), VLOOKUP($P433,'Cash Flow Report'!$A$7:$T$107,7,FALSE),"")</f>
        <v/>
      </c>
    </row>
    <row r="434" spans="1:17" x14ac:dyDescent="0.25">
      <c r="A434" t="s">
        <v>568</v>
      </c>
      <c r="B434" t="s">
        <v>572</v>
      </c>
      <c r="C434" t="s">
        <v>15</v>
      </c>
      <c r="D434" t="s">
        <v>135</v>
      </c>
      <c r="E434" t="s">
        <v>56</v>
      </c>
      <c r="F434" t="s">
        <v>18</v>
      </c>
      <c r="G434" t="s">
        <v>570</v>
      </c>
      <c r="H434" t="s">
        <v>571</v>
      </c>
      <c r="I434">
        <v>26022.33</v>
      </c>
      <c r="K434" s="4" t="str">
        <f t="shared" si="25"/>
        <v/>
      </c>
      <c r="L434" s="4" t="str">
        <f t="shared" si="26"/>
        <v/>
      </c>
      <c r="M434" s="4" t="str">
        <f>IF(AND($H434="Expense Total",NOT(ISBLANK($L434))), VLOOKUP($L434,'Cash Flow Report'!$A$7:$T$107,4,FALSE),"")</f>
        <v/>
      </c>
      <c r="O434" s="4" t="str">
        <f t="shared" si="27"/>
        <v/>
      </c>
      <c r="P434" s="4" t="str">
        <f t="shared" si="28"/>
        <v/>
      </c>
      <c r="Q434" s="4" t="str">
        <f>IF(AND($H434="Income Total",NOT(ISBLANK($P434))), VLOOKUP($P434,'Cash Flow Report'!$A$7:$T$107,7,FALSE),"")</f>
        <v/>
      </c>
    </row>
    <row r="435" spans="1:17" x14ac:dyDescent="0.25">
      <c r="A435" t="s">
        <v>568</v>
      </c>
      <c r="B435" t="s">
        <v>573</v>
      </c>
      <c r="C435" t="s">
        <v>15</v>
      </c>
      <c r="D435" t="s">
        <v>31</v>
      </c>
      <c r="E435" t="s">
        <v>574</v>
      </c>
      <c r="F435" t="s">
        <v>575</v>
      </c>
      <c r="G435" t="s">
        <v>576</v>
      </c>
      <c r="H435" t="s">
        <v>577</v>
      </c>
      <c r="I435">
        <v>787652.16</v>
      </c>
      <c r="K435" s="4" t="str">
        <f t="shared" si="25"/>
        <v/>
      </c>
      <c r="L435" s="4" t="str">
        <f t="shared" si="26"/>
        <v/>
      </c>
      <c r="M435" s="4" t="str">
        <f>IF(AND($H435="Expense Total",NOT(ISBLANK($L435))), VLOOKUP($L435,'Cash Flow Report'!$A$7:$T$107,4,FALSE),"")</f>
        <v/>
      </c>
      <c r="O435" s="4" t="str">
        <f t="shared" si="27"/>
        <v/>
      </c>
      <c r="P435" s="4" t="str">
        <f t="shared" si="28"/>
        <v/>
      </c>
      <c r="Q435" s="4" t="str">
        <f>IF(AND($H435="Income Total",NOT(ISBLANK($P435))), VLOOKUP($P435,'Cash Flow Report'!$A$7:$T$107,7,FALSE),"")</f>
        <v/>
      </c>
    </row>
    <row r="436" spans="1:17" ht="15.75" x14ac:dyDescent="0.25">
      <c r="A436" t="s">
        <v>568</v>
      </c>
      <c r="B436" t="s">
        <v>18</v>
      </c>
      <c r="C436" t="s">
        <v>18</v>
      </c>
      <c r="D436" t="s">
        <v>18</v>
      </c>
      <c r="E436" t="s">
        <v>18</v>
      </c>
      <c r="F436" t="s">
        <v>18</v>
      </c>
      <c r="G436" t="s">
        <v>18</v>
      </c>
      <c r="H436" s="3" t="s">
        <v>35</v>
      </c>
      <c r="I436">
        <v>815296.33</v>
      </c>
      <c r="K436" s="4">
        <f t="shared" si="25"/>
        <v>815296.33</v>
      </c>
      <c r="L436" s="4" t="str">
        <f t="shared" si="26"/>
        <v>52 Johnson</v>
      </c>
      <c r="M436" s="4">
        <f>IF(AND($H436="Expense Total",NOT(ISBLANK($L436))), VLOOKUP($L436,'Cash Flow Report'!$A$7:$T$107,4,FALSE),"")</f>
        <v>815296.33</v>
      </c>
      <c r="O436" s="4" t="str">
        <f t="shared" si="27"/>
        <v/>
      </c>
      <c r="P436" s="4" t="str">
        <f t="shared" si="28"/>
        <v/>
      </c>
      <c r="Q436" s="4" t="str">
        <f>IF(AND($H436="Income Total",NOT(ISBLANK($P436))), VLOOKUP($P436,'Cash Flow Report'!$A$7:$T$107,7,FALSE),"")</f>
        <v/>
      </c>
    </row>
    <row r="437" spans="1:17" x14ac:dyDescent="0.25">
      <c r="A437" t="s">
        <v>568</v>
      </c>
      <c r="B437" t="s">
        <v>18</v>
      </c>
      <c r="C437" t="s">
        <v>36</v>
      </c>
      <c r="D437" t="s">
        <v>37</v>
      </c>
      <c r="E437" t="s">
        <v>18</v>
      </c>
      <c r="F437" t="s">
        <v>18</v>
      </c>
      <c r="G437" t="s">
        <v>576</v>
      </c>
      <c r="H437" t="s">
        <v>18</v>
      </c>
      <c r="I437">
        <v>480619.48</v>
      </c>
      <c r="K437" s="4" t="str">
        <f t="shared" si="25"/>
        <v/>
      </c>
      <c r="L437" s="4" t="str">
        <f t="shared" si="26"/>
        <v/>
      </c>
      <c r="M437" s="4" t="str">
        <f>IF(AND($H437="Expense Total",NOT(ISBLANK($L437))), VLOOKUP($L437,'Cash Flow Report'!$A$7:$T$107,4,FALSE),"")</f>
        <v/>
      </c>
      <c r="O437" s="4" t="str">
        <f t="shared" si="27"/>
        <v/>
      </c>
      <c r="P437" s="4" t="str">
        <f t="shared" si="28"/>
        <v/>
      </c>
      <c r="Q437" s="4" t="str">
        <f>IF(AND($H437="Income Total",NOT(ISBLANK($P437))), VLOOKUP($P437,'Cash Flow Report'!$A$7:$T$107,7,FALSE),"")</f>
        <v/>
      </c>
    </row>
    <row r="438" spans="1:17" ht="15.75" x14ac:dyDescent="0.25">
      <c r="A438" t="s">
        <v>568</v>
      </c>
      <c r="B438" t="s">
        <v>18</v>
      </c>
      <c r="C438" t="s">
        <v>18</v>
      </c>
      <c r="D438" t="s">
        <v>18</v>
      </c>
      <c r="E438" t="s">
        <v>18</v>
      </c>
      <c r="F438" t="s">
        <v>18</v>
      </c>
      <c r="G438" t="s">
        <v>18</v>
      </c>
      <c r="H438" s="3" t="s">
        <v>39</v>
      </c>
      <c r="I438">
        <v>480619.48</v>
      </c>
      <c r="K438" s="4" t="str">
        <f t="shared" si="25"/>
        <v/>
      </c>
      <c r="L438" s="4" t="str">
        <f t="shared" si="26"/>
        <v/>
      </c>
      <c r="M438" s="4" t="str">
        <f>IF(AND($H438="Expense Total",NOT(ISBLANK($L438))), VLOOKUP($L438,'Cash Flow Report'!$A$7:$T$107,4,FALSE),"")</f>
        <v/>
      </c>
      <c r="O438" s="4">
        <f t="shared" si="27"/>
        <v>480619.48</v>
      </c>
      <c r="P438" s="4" t="str">
        <f t="shared" si="28"/>
        <v>52 Johnson</v>
      </c>
      <c r="Q438" s="4">
        <f>IF(AND($H438="Income Total",NOT(ISBLANK($P438))), VLOOKUP($P438,'Cash Flow Report'!$A$7:$T$107,7,FALSE),"")</f>
        <v>480619.48</v>
      </c>
    </row>
    <row r="439" spans="1:17" x14ac:dyDescent="0.25">
      <c r="K439" s="4" t="str">
        <f t="shared" si="25"/>
        <v/>
      </c>
      <c r="L439" s="4" t="str">
        <f t="shared" si="26"/>
        <v/>
      </c>
      <c r="M439" s="4" t="str">
        <f>IF(AND($H439="Expense Total",NOT(ISBLANK($L439))), VLOOKUP($L439,'Cash Flow Report'!$A$7:$T$107,4,FALSE),"")</f>
        <v/>
      </c>
      <c r="O439" s="4" t="str">
        <f t="shared" si="27"/>
        <v/>
      </c>
      <c r="P439" s="4" t="str">
        <f t="shared" si="28"/>
        <v/>
      </c>
      <c r="Q439" s="4" t="str">
        <f>IF(AND($H439="Income Total",NOT(ISBLANK($P439))), VLOOKUP($P439,'Cash Flow Report'!$A$7:$T$107,7,FALSE),"")</f>
        <v/>
      </c>
    </row>
    <row r="440" spans="1:17" x14ac:dyDescent="0.25">
      <c r="A440" t="s">
        <v>578</v>
      </c>
      <c r="B440" t="s">
        <v>18</v>
      </c>
      <c r="C440" t="s">
        <v>36</v>
      </c>
      <c r="D440" t="s">
        <v>37</v>
      </c>
      <c r="E440" t="s">
        <v>18</v>
      </c>
      <c r="F440" t="s">
        <v>18</v>
      </c>
      <c r="G440" t="s">
        <v>579</v>
      </c>
      <c r="H440" t="s">
        <v>18</v>
      </c>
      <c r="I440">
        <v>289900.59000000003</v>
      </c>
      <c r="K440" s="4" t="str">
        <f t="shared" si="25"/>
        <v/>
      </c>
      <c r="L440" s="4" t="str">
        <f t="shared" si="26"/>
        <v/>
      </c>
      <c r="M440" s="4" t="str">
        <f>IF(AND($H440="Expense Total",NOT(ISBLANK($L440))), VLOOKUP($L440,'Cash Flow Report'!$A$7:$T$107,4,FALSE),"")</f>
        <v/>
      </c>
      <c r="O440" s="4" t="str">
        <f t="shared" si="27"/>
        <v/>
      </c>
      <c r="P440" s="4" t="str">
        <f t="shared" si="28"/>
        <v/>
      </c>
      <c r="Q440" s="4" t="str">
        <f>IF(AND($H440="Income Total",NOT(ISBLANK($P440))), VLOOKUP($P440,'Cash Flow Report'!$A$7:$T$107,7,FALSE),"")</f>
        <v/>
      </c>
    </row>
    <row r="441" spans="1:17" ht="15.75" x14ac:dyDescent="0.25">
      <c r="A441" t="s">
        <v>578</v>
      </c>
      <c r="B441" t="s">
        <v>18</v>
      </c>
      <c r="C441" t="s">
        <v>18</v>
      </c>
      <c r="D441" t="s">
        <v>18</v>
      </c>
      <c r="E441" t="s">
        <v>18</v>
      </c>
      <c r="F441" t="s">
        <v>18</v>
      </c>
      <c r="G441" t="s">
        <v>18</v>
      </c>
      <c r="H441" s="3" t="s">
        <v>39</v>
      </c>
      <c r="I441">
        <v>289900.59000000003</v>
      </c>
      <c r="K441" s="4" t="str">
        <f t="shared" si="25"/>
        <v/>
      </c>
      <c r="L441" s="4" t="str">
        <f t="shared" si="26"/>
        <v/>
      </c>
      <c r="M441" s="4" t="str">
        <f>IF(AND($H441="Expense Total",NOT(ISBLANK($L441))), VLOOKUP($L441,'Cash Flow Report'!$A$7:$T$107,4,FALSE),"")</f>
        <v/>
      </c>
      <c r="O441" s="4">
        <f t="shared" si="27"/>
        <v>289900.59000000003</v>
      </c>
      <c r="P441" s="4" t="str">
        <f t="shared" si="28"/>
        <v>53 Jones</v>
      </c>
      <c r="Q441" s="4">
        <f>IF(AND($H441="Income Total",NOT(ISBLANK($P441))), VLOOKUP($P441,'Cash Flow Report'!$A$7:$T$107,7,FALSE),"")</f>
        <v>289900.59000000003</v>
      </c>
    </row>
    <row r="442" spans="1:17" x14ac:dyDescent="0.25">
      <c r="K442" s="4" t="str">
        <f t="shared" si="25"/>
        <v/>
      </c>
      <c r="L442" s="4" t="str">
        <f t="shared" si="26"/>
        <v/>
      </c>
      <c r="M442" s="4" t="str">
        <f>IF(AND($H442="Expense Total",NOT(ISBLANK($L442))), VLOOKUP($L442,'Cash Flow Report'!$A$7:$T$107,4,FALSE),"")</f>
        <v/>
      </c>
      <c r="O442" s="4" t="str">
        <f t="shared" si="27"/>
        <v/>
      </c>
      <c r="P442" s="4" t="str">
        <f t="shared" si="28"/>
        <v/>
      </c>
      <c r="Q442" s="4" t="str">
        <f>IF(AND($H442="Income Total",NOT(ISBLANK($P442))), VLOOKUP($P442,'Cash Flow Report'!$A$7:$T$107,7,FALSE),"")</f>
        <v/>
      </c>
    </row>
    <row r="443" spans="1:17" x14ac:dyDescent="0.25">
      <c r="A443" t="s">
        <v>580</v>
      </c>
      <c r="B443" t="s">
        <v>18</v>
      </c>
      <c r="C443" t="s">
        <v>36</v>
      </c>
      <c r="D443" t="s">
        <v>46</v>
      </c>
      <c r="E443" t="s">
        <v>18</v>
      </c>
      <c r="F443" t="s">
        <v>18</v>
      </c>
      <c r="G443" t="s">
        <v>581</v>
      </c>
      <c r="H443" t="s">
        <v>18</v>
      </c>
      <c r="I443">
        <v>-15571.94</v>
      </c>
      <c r="K443" s="4" t="str">
        <f t="shared" si="25"/>
        <v/>
      </c>
      <c r="L443" s="4" t="str">
        <f t="shared" si="26"/>
        <v/>
      </c>
      <c r="M443" s="4" t="str">
        <f>IF(AND($H443="Expense Total",NOT(ISBLANK($L443))), VLOOKUP($L443,'Cash Flow Report'!$A$7:$T$107,4,FALSE),"")</f>
        <v/>
      </c>
      <c r="O443" s="4" t="str">
        <f t="shared" si="27"/>
        <v/>
      </c>
      <c r="P443" s="4" t="str">
        <f t="shared" si="28"/>
        <v/>
      </c>
      <c r="Q443" s="4" t="str">
        <f>IF(AND($H443="Income Total",NOT(ISBLANK($P443))), VLOOKUP($P443,'Cash Flow Report'!$A$7:$T$107,7,FALSE),"")</f>
        <v/>
      </c>
    </row>
    <row r="444" spans="1:17" ht="15.75" x14ac:dyDescent="0.25">
      <c r="A444" t="s">
        <v>580</v>
      </c>
      <c r="B444" t="s">
        <v>18</v>
      </c>
      <c r="C444" t="s">
        <v>18</v>
      </c>
      <c r="D444" t="s">
        <v>18</v>
      </c>
      <c r="E444" t="s">
        <v>18</v>
      </c>
      <c r="F444" t="s">
        <v>18</v>
      </c>
      <c r="G444" t="s">
        <v>18</v>
      </c>
      <c r="H444" s="3" t="s">
        <v>35</v>
      </c>
      <c r="I444">
        <v>-15571.94</v>
      </c>
      <c r="K444" s="4">
        <f t="shared" si="25"/>
        <v>-15571.94</v>
      </c>
      <c r="L444" s="4" t="str">
        <f t="shared" si="26"/>
        <v>54 Keokuk</v>
      </c>
      <c r="M444" s="4">
        <f>IF(AND($H444="Expense Total",NOT(ISBLANK($L444))), VLOOKUP($L444,'Cash Flow Report'!$A$7:$T$107,4,FALSE),"")</f>
        <v>-15571.94</v>
      </c>
      <c r="O444" s="4" t="str">
        <f t="shared" si="27"/>
        <v/>
      </c>
      <c r="P444" s="4" t="str">
        <f t="shared" si="28"/>
        <v/>
      </c>
      <c r="Q444" s="4" t="str">
        <f>IF(AND($H444="Income Total",NOT(ISBLANK($P444))), VLOOKUP($P444,'Cash Flow Report'!$A$7:$T$107,7,FALSE),"")</f>
        <v/>
      </c>
    </row>
    <row r="445" spans="1:17" x14ac:dyDescent="0.25">
      <c r="A445" t="s">
        <v>580</v>
      </c>
      <c r="B445" t="s">
        <v>18</v>
      </c>
      <c r="C445" t="s">
        <v>36</v>
      </c>
      <c r="D445" t="s">
        <v>37</v>
      </c>
      <c r="E445" t="s">
        <v>18</v>
      </c>
      <c r="F445" t="s">
        <v>18</v>
      </c>
      <c r="G445" t="s">
        <v>582</v>
      </c>
      <c r="H445" t="s">
        <v>18</v>
      </c>
      <c r="I445">
        <v>251512.36</v>
      </c>
      <c r="K445" s="4" t="str">
        <f t="shared" si="25"/>
        <v/>
      </c>
      <c r="L445" s="4" t="str">
        <f t="shared" si="26"/>
        <v/>
      </c>
      <c r="M445" s="4" t="str">
        <f>IF(AND($H445="Expense Total",NOT(ISBLANK($L445))), VLOOKUP($L445,'Cash Flow Report'!$A$7:$T$107,4,FALSE),"")</f>
        <v/>
      </c>
      <c r="O445" s="4" t="str">
        <f t="shared" si="27"/>
        <v/>
      </c>
      <c r="P445" s="4" t="str">
        <f t="shared" si="28"/>
        <v/>
      </c>
      <c r="Q445" s="4" t="str">
        <f>IF(AND($H445="Income Total",NOT(ISBLANK($P445))), VLOOKUP($P445,'Cash Flow Report'!$A$7:$T$107,7,FALSE),"")</f>
        <v/>
      </c>
    </row>
    <row r="446" spans="1:17" ht="15.75" x14ac:dyDescent="0.25">
      <c r="A446" t="s">
        <v>580</v>
      </c>
      <c r="B446" t="s">
        <v>18</v>
      </c>
      <c r="C446" t="s">
        <v>18</v>
      </c>
      <c r="D446" t="s">
        <v>18</v>
      </c>
      <c r="E446" t="s">
        <v>18</v>
      </c>
      <c r="F446" t="s">
        <v>18</v>
      </c>
      <c r="G446" t="s">
        <v>18</v>
      </c>
      <c r="H446" s="3" t="s">
        <v>39</v>
      </c>
      <c r="I446">
        <v>251512.36</v>
      </c>
      <c r="K446" s="4" t="str">
        <f t="shared" si="25"/>
        <v/>
      </c>
      <c r="L446" s="4" t="str">
        <f t="shared" si="26"/>
        <v/>
      </c>
      <c r="M446" s="4" t="str">
        <f>IF(AND($H446="Expense Total",NOT(ISBLANK($L446))), VLOOKUP($L446,'Cash Flow Report'!$A$7:$T$107,4,FALSE),"")</f>
        <v/>
      </c>
      <c r="O446" s="4">
        <f t="shared" si="27"/>
        <v>251512.36</v>
      </c>
      <c r="P446" s="4" t="str">
        <f t="shared" si="28"/>
        <v>54 Keokuk</v>
      </c>
      <c r="Q446" s="4">
        <f>IF(AND($H446="Income Total",NOT(ISBLANK($P446))), VLOOKUP($P446,'Cash Flow Report'!$A$7:$T$107,7,FALSE),"")</f>
        <v>251512.36</v>
      </c>
    </row>
    <row r="447" spans="1:17" x14ac:dyDescent="0.25">
      <c r="K447" s="4" t="str">
        <f t="shared" si="25"/>
        <v/>
      </c>
      <c r="L447" s="4" t="str">
        <f t="shared" si="26"/>
        <v/>
      </c>
      <c r="M447" s="4" t="str">
        <f>IF(AND($H447="Expense Total",NOT(ISBLANK($L447))), VLOOKUP($L447,'Cash Flow Report'!$A$7:$T$107,4,FALSE),"")</f>
        <v/>
      </c>
      <c r="O447" s="4" t="str">
        <f t="shared" si="27"/>
        <v/>
      </c>
      <c r="P447" s="4" t="str">
        <f t="shared" si="28"/>
        <v/>
      </c>
      <c r="Q447" s="4" t="str">
        <f>IF(AND($H447="Income Total",NOT(ISBLANK($P447))), VLOOKUP($P447,'Cash Flow Report'!$A$7:$T$107,7,FALSE),"")</f>
        <v/>
      </c>
    </row>
    <row r="448" spans="1:17" x14ac:dyDescent="0.25">
      <c r="A448" t="s">
        <v>583</v>
      </c>
      <c r="B448" t="s">
        <v>584</v>
      </c>
      <c r="C448" t="s">
        <v>15</v>
      </c>
      <c r="D448" t="s">
        <v>62</v>
      </c>
      <c r="E448" t="s">
        <v>199</v>
      </c>
      <c r="F448" t="s">
        <v>18</v>
      </c>
      <c r="G448" t="s">
        <v>585</v>
      </c>
      <c r="H448" t="s">
        <v>586</v>
      </c>
      <c r="I448">
        <v>5820</v>
      </c>
      <c r="K448" s="4" t="str">
        <f t="shared" si="25"/>
        <v/>
      </c>
      <c r="L448" s="4" t="str">
        <f t="shared" si="26"/>
        <v/>
      </c>
      <c r="M448" s="4" t="str">
        <f>IF(AND($H448="Expense Total",NOT(ISBLANK($L448))), VLOOKUP($L448,'Cash Flow Report'!$A$7:$T$107,4,FALSE),"")</f>
        <v/>
      </c>
      <c r="O448" s="4" t="str">
        <f t="shared" si="27"/>
        <v/>
      </c>
      <c r="P448" s="4" t="str">
        <f t="shared" si="28"/>
        <v/>
      </c>
      <c r="Q448" s="4" t="str">
        <f>IF(AND($H448="Income Total",NOT(ISBLANK($P448))), VLOOKUP($P448,'Cash Flow Report'!$A$7:$T$107,7,FALSE),"")</f>
        <v/>
      </c>
    </row>
    <row r="449" spans="1:17" x14ac:dyDescent="0.25">
      <c r="A449" t="s">
        <v>583</v>
      </c>
      <c r="B449" t="s">
        <v>18</v>
      </c>
      <c r="C449" t="s">
        <v>59</v>
      </c>
      <c r="D449" t="s">
        <v>390</v>
      </c>
      <c r="E449" t="s">
        <v>199</v>
      </c>
      <c r="F449" t="s">
        <v>18</v>
      </c>
      <c r="G449" t="s">
        <v>585</v>
      </c>
      <c r="H449" t="s">
        <v>18</v>
      </c>
      <c r="I449">
        <v>0</v>
      </c>
      <c r="K449" s="4" t="str">
        <f t="shared" si="25"/>
        <v/>
      </c>
      <c r="L449" s="4" t="str">
        <f t="shared" si="26"/>
        <v/>
      </c>
      <c r="M449" s="4" t="str">
        <f>IF(AND($H449="Expense Total",NOT(ISBLANK($L449))), VLOOKUP($L449,'Cash Flow Report'!$A$7:$T$107,4,FALSE),"")</f>
        <v/>
      </c>
      <c r="O449" s="4" t="str">
        <f t="shared" si="27"/>
        <v/>
      </c>
      <c r="P449" s="4" t="str">
        <f t="shared" si="28"/>
        <v/>
      </c>
      <c r="Q449" s="4" t="str">
        <f>IF(AND($H449="Income Total",NOT(ISBLANK($P449))), VLOOKUP($P449,'Cash Flow Report'!$A$7:$T$107,7,FALSE),"")</f>
        <v/>
      </c>
    </row>
    <row r="450" spans="1:17" x14ac:dyDescent="0.25">
      <c r="A450" t="s">
        <v>583</v>
      </c>
      <c r="B450" t="s">
        <v>587</v>
      </c>
      <c r="C450" t="s">
        <v>15</v>
      </c>
      <c r="D450" t="s">
        <v>16</v>
      </c>
      <c r="E450" t="s">
        <v>142</v>
      </c>
      <c r="F450" t="s">
        <v>18</v>
      </c>
      <c r="G450" t="s">
        <v>588</v>
      </c>
      <c r="H450" t="s">
        <v>589</v>
      </c>
      <c r="I450">
        <v>37053.5</v>
      </c>
      <c r="K450" s="4" t="str">
        <f t="shared" si="25"/>
        <v/>
      </c>
      <c r="L450" s="4" t="str">
        <f t="shared" si="26"/>
        <v/>
      </c>
      <c r="M450" s="4" t="str">
        <f>IF(AND($H450="Expense Total",NOT(ISBLANK($L450))), VLOOKUP($L450,'Cash Flow Report'!$A$7:$T$107,4,FALSE),"")</f>
        <v/>
      </c>
      <c r="O450" s="4" t="str">
        <f t="shared" si="27"/>
        <v/>
      </c>
      <c r="P450" s="4" t="str">
        <f t="shared" si="28"/>
        <v/>
      </c>
      <c r="Q450" s="4" t="str">
        <f>IF(AND($H450="Income Total",NOT(ISBLANK($P450))), VLOOKUP($P450,'Cash Flow Report'!$A$7:$T$107,7,FALSE),"")</f>
        <v/>
      </c>
    </row>
    <row r="451" spans="1:17" x14ac:dyDescent="0.25">
      <c r="A451" t="s">
        <v>583</v>
      </c>
      <c r="B451" t="s">
        <v>590</v>
      </c>
      <c r="C451" t="s">
        <v>15</v>
      </c>
      <c r="D451" t="s">
        <v>16</v>
      </c>
      <c r="E451" t="s">
        <v>142</v>
      </c>
      <c r="F451" t="s">
        <v>18</v>
      </c>
      <c r="G451" t="s">
        <v>591</v>
      </c>
      <c r="H451" t="s">
        <v>592</v>
      </c>
      <c r="I451">
        <v>44797.5</v>
      </c>
      <c r="K451" s="4" t="str">
        <f t="shared" si="25"/>
        <v/>
      </c>
      <c r="L451" s="4" t="str">
        <f t="shared" si="26"/>
        <v/>
      </c>
      <c r="M451" s="4" t="str">
        <f>IF(AND($H451="Expense Total",NOT(ISBLANK($L451))), VLOOKUP($L451,'Cash Flow Report'!$A$7:$T$107,4,FALSE),"")</f>
        <v/>
      </c>
      <c r="O451" s="4" t="str">
        <f t="shared" si="27"/>
        <v/>
      </c>
      <c r="P451" s="4" t="str">
        <f t="shared" si="28"/>
        <v/>
      </c>
      <c r="Q451" s="4" t="str">
        <f>IF(AND($H451="Income Total",NOT(ISBLANK($P451))), VLOOKUP($P451,'Cash Flow Report'!$A$7:$T$107,7,FALSE),"")</f>
        <v/>
      </c>
    </row>
    <row r="452" spans="1:17" x14ac:dyDescent="0.25">
      <c r="A452" t="s">
        <v>583</v>
      </c>
      <c r="B452" t="s">
        <v>593</v>
      </c>
      <c r="C452" t="s">
        <v>15</v>
      </c>
      <c r="D452" t="s">
        <v>42</v>
      </c>
      <c r="E452" t="s">
        <v>130</v>
      </c>
      <c r="F452" t="s">
        <v>18</v>
      </c>
      <c r="G452" t="s">
        <v>594</v>
      </c>
      <c r="H452" t="s">
        <v>595</v>
      </c>
      <c r="I452">
        <v>16583.54</v>
      </c>
      <c r="K452" s="4" t="str">
        <f t="shared" si="25"/>
        <v/>
      </c>
      <c r="L452" s="4" t="str">
        <f t="shared" si="26"/>
        <v/>
      </c>
      <c r="M452" s="4" t="str">
        <f>IF(AND($H452="Expense Total",NOT(ISBLANK($L452))), VLOOKUP($L452,'Cash Flow Report'!$A$7:$T$107,4,FALSE),"")</f>
        <v/>
      </c>
      <c r="O452" s="4" t="str">
        <f t="shared" si="27"/>
        <v/>
      </c>
      <c r="P452" s="4" t="str">
        <f t="shared" si="28"/>
        <v/>
      </c>
      <c r="Q452" s="4" t="str">
        <f>IF(AND($H452="Income Total",NOT(ISBLANK($P452))), VLOOKUP($P452,'Cash Flow Report'!$A$7:$T$107,7,FALSE),"")</f>
        <v/>
      </c>
    </row>
    <row r="453" spans="1:17" x14ac:dyDescent="0.25">
      <c r="A453" t="s">
        <v>583</v>
      </c>
      <c r="B453" t="s">
        <v>18</v>
      </c>
      <c r="C453" t="s">
        <v>36</v>
      </c>
      <c r="D453" t="s">
        <v>46</v>
      </c>
      <c r="E453" t="s">
        <v>18</v>
      </c>
      <c r="F453" t="s">
        <v>18</v>
      </c>
      <c r="G453" t="s">
        <v>594</v>
      </c>
      <c r="H453" t="s">
        <v>18</v>
      </c>
      <c r="I453">
        <v>-16583.54</v>
      </c>
      <c r="K453" s="4" t="str">
        <f t="shared" si="25"/>
        <v/>
      </c>
      <c r="L453" s="4" t="str">
        <f t="shared" si="26"/>
        <v/>
      </c>
      <c r="M453" s="4" t="str">
        <f>IF(AND($H453="Expense Total",NOT(ISBLANK($L453))), VLOOKUP($L453,'Cash Flow Report'!$A$7:$T$107,4,FALSE),"")</f>
        <v/>
      </c>
      <c r="O453" s="4" t="str">
        <f t="shared" si="27"/>
        <v/>
      </c>
      <c r="P453" s="4" t="str">
        <f t="shared" si="28"/>
        <v/>
      </c>
      <c r="Q453" s="4" t="str">
        <f>IF(AND($H453="Income Total",NOT(ISBLANK($P453))), VLOOKUP($P453,'Cash Flow Report'!$A$7:$T$107,7,FALSE),"")</f>
        <v/>
      </c>
    </row>
    <row r="454" spans="1:17" x14ac:dyDescent="0.25">
      <c r="A454" t="s">
        <v>583</v>
      </c>
      <c r="B454" t="s">
        <v>18</v>
      </c>
      <c r="C454" t="s">
        <v>36</v>
      </c>
      <c r="D454" t="s">
        <v>12</v>
      </c>
      <c r="E454" t="s">
        <v>18</v>
      </c>
      <c r="F454" t="s">
        <v>18</v>
      </c>
      <c r="G454" t="s">
        <v>596</v>
      </c>
      <c r="H454" t="s">
        <v>18</v>
      </c>
      <c r="I454">
        <v>21329.32</v>
      </c>
      <c r="K454" s="4" t="str">
        <f t="shared" ref="K454:K517" si="29">IF($H454="Expense Total", I454,"")</f>
        <v/>
      </c>
      <c r="L454" s="4" t="str">
        <f t="shared" ref="L454:L517" si="30">IF($H454="Expense Total", $A454,"")</f>
        <v/>
      </c>
      <c r="M454" s="4" t="str">
        <f>IF(AND($H454="Expense Total",NOT(ISBLANK($L454))), VLOOKUP($L454,'Cash Flow Report'!$A$7:$T$107,4,FALSE),"")</f>
        <v/>
      </c>
      <c r="O454" s="4" t="str">
        <f t="shared" ref="O454:O517" si="31">IF($H454="Income Total", $I454,"")</f>
        <v/>
      </c>
      <c r="P454" s="4" t="str">
        <f t="shared" ref="P454:P517" si="32">IF($H454="Income Total", $A454,"")</f>
        <v/>
      </c>
      <c r="Q454" s="4" t="str">
        <f>IF(AND($H454="Income Total",NOT(ISBLANK($P454))), VLOOKUP($P454,'Cash Flow Report'!$A$7:$T$107,7,FALSE),"")</f>
        <v/>
      </c>
    </row>
    <row r="455" spans="1:17" ht="15.75" x14ac:dyDescent="0.25">
      <c r="A455" t="s">
        <v>583</v>
      </c>
      <c r="B455" t="s">
        <v>18</v>
      </c>
      <c r="C455" t="s">
        <v>18</v>
      </c>
      <c r="D455" t="s">
        <v>18</v>
      </c>
      <c r="E455" t="s">
        <v>18</v>
      </c>
      <c r="F455" t="s">
        <v>18</v>
      </c>
      <c r="G455" t="s">
        <v>18</v>
      </c>
      <c r="H455" s="3" t="s">
        <v>35</v>
      </c>
      <c r="I455">
        <v>109000.32000000001</v>
      </c>
      <c r="K455" s="4">
        <f t="shared" si="29"/>
        <v>109000.32000000001</v>
      </c>
      <c r="L455" s="4" t="str">
        <f t="shared" si="30"/>
        <v>55 Kossuth</v>
      </c>
      <c r="M455" s="4">
        <f>IF(AND($H455="Expense Total",NOT(ISBLANK($L455))), VLOOKUP($L455,'Cash Flow Report'!$A$7:$T$107,4,FALSE),"")</f>
        <v>109000.32000000001</v>
      </c>
      <c r="O455" s="4" t="str">
        <f t="shared" si="31"/>
        <v/>
      </c>
      <c r="P455" s="4" t="str">
        <f t="shared" si="32"/>
        <v/>
      </c>
      <c r="Q455" s="4" t="str">
        <f>IF(AND($H455="Income Total",NOT(ISBLANK($P455))), VLOOKUP($P455,'Cash Flow Report'!$A$7:$T$107,7,FALSE),"")</f>
        <v/>
      </c>
    </row>
    <row r="456" spans="1:17" x14ac:dyDescent="0.25">
      <c r="A456" t="s">
        <v>583</v>
      </c>
      <c r="B456" t="s">
        <v>18</v>
      </c>
      <c r="C456" t="s">
        <v>36</v>
      </c>
      <c r="D456" t="s">
        <v>37</v>
      </c>
      <c r="E456" t="s">
        <v>18</v>
      </c>
      <c r="F456" t="s">
        <v>18</v>
      </c>
      <c r="G456" t="s">
        <v>597</v>
      </c>
      <c r="H456" t="s">
        <v>18</v>
      </c>
      <c r="I456">
        <v>449193.07</v>
      </c>
      <c r="K456" s="4" t="str">
        <f t="shared" si="29"/>
        <v/>
      </c>
      <c r="L456" s="4" t="str">
        <f t="shared" si="30"/>
        <v/>
      </c>
      <c r="M456" s="4" t="str">
        <f>IF(AND($H456="Expense Total",NOT(ISBLANK($L456))), VLOOKUP($L456,'Cash Flow Report'!$A$7:$T$107,4,FALSE),"")</f>
        <v/>
      </c>
      <c r="O456" s="4" t="str">
        <f t="shared" si="31"/>
        <v/>
      </c>
      <c r="P456" s="4" t="str">
        <f t="shared" si="32"/>
        <v/>
      </c>
      <c r="Q456" s="4" t="str">
        <f>IF(AND($H456="Income Total",NOT(ISBLANK($P456))), VLOOKUP($P456,'Cash Flow Report'!$A$7:$T$107,7,FALSE),"")</f>
        <v/>
      </c>
    </row>
    <row r="457" spans="1:17" ht="15.75" x14ac:dyDescent="0.25">
      <c r="A457" t="s">
        <v>583</v>
      </c>
      <c r="B457" t="s">
        <v>18</v>
      </c>
      <c r="C457" t="s">
        <v>18</v>
      </c>
      <c r="D457" t="s">
        <v>18</v>
      </c>
      <c r="E457" t="s">
        <v>18</v>
      </c>
      <c r="F457" t="s">
        <v>18</v>
      </c>
      <c r="G457" t="s">
        <v>18</v>
      </c>
      <c r="H457" s="3" t="s">
        <v>39</v>
      </c>
      <c r="I457">
        <v>449193.07</v>
      </c>
      <c r="K457" s="4" t="str">
        <f t="shared" si="29"/>
        <v/>
      </c>
      <c r="L457" s="4" t="str">
        <f t="shared" si="30"/>
        <v/>
      </c>
      <c r="M457" s="4" t="str">
        <f>IF(AND($H457="Expense Total",NOT(ISBLANK($L457))), VLOOKUP($L457,'Cash Flow Report'!$A$7:$T$107,4,FALSE),"")</f>
        <v/>
      </c>
      <c r="O457" s="4">
        <f t="shared" si="31"/>
        <v>449193.07</v>
      </c>
      <c r="P457" s="4" t="str">
        <f t="shared" si="32"/>
        <v>55 Kossuth</v>
      </c>
      <c r="Q457" s="4">
        <f>IF(AND($H457="Income Total",NOT(ISBLANK($P457))), VLOOKUP($P457,'Cash Flow Report'!$A$7:$T$107,7,FALSE),"")</f>
        <v>449193.07</v>
      </c>
    </row>
    <row r="458" spans="1:17" x14ac:dyDescent="0.25">
      <c r="K458" s="4" t="str">
        <f t="shared" si="29"/>
        <v/>
      </c>
      <c r="L458" s="4" t="str">
        <f t="shared" si="30"/>
        <v/>
      </c>
      <c r="M458" s="4" t="str">
        <f>IF(AND($H458="Expense Total",NOT(ISBLANK($L458))), VLOOKUP($L458,'Cash Flow Report'!$A$7:$T$107,4,FALSE),"")</f>
        <v/>
      </c>
      <c r="O458" s="4" t="str">
        <f t="shared" si="31"/>
        <v/>
      </c>
      <c r="P458" s="4" t="str">
        <f t="shared" si="32"/>
        <v/>
      </c>
      <c r="Q458" s="4" t="str">
        <f>IF(AND($H458="Income Total",NOT(ISBLANK($P458))), VLOOKUP($P458,'Cash Flow Report'!$A$7:$T$107,7,FALSE),"")</f>
        <v/>
      </c>
    </row>
    <row r="459" spans="1:17" x14ac:dyDescent="0.25">
      <c r="A459" t="s">
        <v>598</v>
      </c>
      <c r="B459" t="s">
        <v>599</v>
      </c>
      <c r="C459" t="s">
        <v>15</v>
      </c>
      <c r="D459" t="s">
        <v>124</v>
      </c>
      <c r="E459" t="s">
        <v>600</v>
      </c>
      <c r="F459" t="s">
        <v>18</v>
      </c>
      <c r="G459" t="s">
        <v>601</v>
      </c>
      <c r="H459" t="s">
        <v>602</v>
      </c>
      <c r="I459">
        <v>27965.16</v>
      </c>
      <c r="K459" s="4" t="str">
        <f t="shared" si="29"/>
        <v/>
      </c>
      <c r="L459" s="4" t="str">
        <f t="shared" si="30"/>
        <v/>
      </c>
      <c r="M459" s="4" t="str">
        <f>IF(AND($H459="Expense Total",NOT(ISBLANK($L459))), VLOOKUP($L459,'Cash Flow Report'!$A$7:$T$107,4,FALSE),"")</f>
        <v/>
      </c>
      <c r="O459" s="4" t="str">
        <f t="shared" si="31"/>
        <v/>
      </c>
      <c r="P459" s="4" t="str">
        <f t="shared" si="32"/>
        <v/>
      </c>
      <c r="Q459" s="4" t="str">
        <f>IF(AND($H459="Income Total",NOT(ISBLANK($P459))), VLOOKUP($P459,'Cash Flow Report'!$A$7:$T$107,7,FALSE),"")</f>
        <v/>
      </c>
    </row>
    <row r="460" spans="1:17" x14ac:dyDescent="0.25">
      <c r="A460" t="s">
        <v>598</v>
      </c>
      <c r="B460" t="s">
        <v>603</v>
      </c>
      <c r="C460" t="s">
        <v>15</v>
      </c>
      <c r="D460" t="s">
        <v>124</v>
      </c>
      <c r="E460" t="s">
        <v>56</v>
      </c>
      <c r="F460" t="s">
        <v>18</v>
      </c>
      <c r="G460" t="s">
        <v>604</v>
      </c>
      <c r="H460" t="s">
        <v>605</v>
      </c>
      <c r="I460">
        <v>71018.16</v>
      </c>
      <c r="K460" s="4" t="str">
        <f t="shared" si="29"/>
        <v/>
      </c>
      <c r="L460" s="4" t="str">
        <f t="shared" si="30"/>
        <v/>
      </c>
      <c r="M460" s="4" t="str">
        <f>IF(AND($H460="Expense Total",NOT(ISBLANK($L460))), VLOOKUP($L460,'Cash Flow Report'!$A$7:$T$107,4,FALSE),"")</f>
        <v/>
      </c>
      <c r="O460" s="4" t="str">
        <f t="shared" si="31"/>
        <v/>
      </c>
      <c r="P460" s="4" t="str">
        <f t="shared" si="32"/>
        <v/>
      </c>
      <c r="Q460" s="4" t="str">
        <f>IF(AND($H460="Income Total",NOT(ISBLANK($P460))), VLOOKUP($P460,'Cash Flow Report'!$A$7:$T$107,7,FALSE),"")</f>
        <v/>
      </c>
    </row>
    <row r="461" spans="1:17" x14ac:dyDescent="0.25">
      <c r="A461" t="s">
        <v>598</v>
      </c>
      <c r="B461" t="s">
        <v>18</v>
      </c>
      <c r="C461" t="s">
        <v>36</v>
      </c>
      <c r="D461" t="s">
        <v>46</v>
      </c>
      <c r="E461" t="s">
        <v>18</v>
      </c>
      <c r="F461" t="s">
        <v>18</v>
      </c>
      <c r="G461" t="s">
        <v>604</v>
      </c>
      <c r="H461" t="s">
        <v>18</v>
      </c>
      <c r="I461">
        <v>-71018.16</v>
      </c>
      <c r="K461" s="4" t="str">
        <f t="shared" si="29"/>
        <v/>
      </c>
      <c r="L461" s="4" t="str">
        <f t="shared" si="30"/>
        <v/>
      </c>
      <c r="M461" s="4" t="str">
        <f>IF(AND($H461="Expense Total",NOT(ISBLANK($L461))), VLOOKUP($L461,'Cash Flow Report'!$A$7:$T$107,4,FALSE),"")</f>
        <v/>
      </c>
      <c r="O461" s="4" t="str">
        <f t="shared" si="31"/>
        <v/>
      </c>
      <c r="P461" s="4" t="str">
        <f t="shared" si="32"/>
        <v/>
      </c>
      <c r="Q461" s="4" t="str">
        <f>IF(AND($H461="Income Total",NOT(ISBLANK($P461))), VLOOKUP($P461,'Cash Flow Report'!$A$7:$T$107,7,FALSE),"")</f>
        <v/>
      </c>
    </row>
    <row r="462" spans="1:17" x14ac:dyDescent="0.25">
      <c r="A462" t="s">
        <v>598</v>
      </c>
      <c r="B462" t="s">
        <v>606</v>
      </c>
      <c r="C462" t="s">
        <v>15</v>
      </c>
      <c r="D462" t="s">
        <v>48</v>
      </c>
      <c r="E462" t="s">
        <v>600</v>
      </c>
      <c r="F462" t="s">
        <v>18</v>
      </c>
      <c r="G462" t="s">
        <v>601</v>
      </c>
      <c r="H462" t="s">
        <v>602</v>
      </c>
      <c r="I462">
        <v>30000</v>
      </c>
      <c r="K462" s="4" t="str">
        <f t="shared" si="29"/>
        <v/>
      </c>
      <c r="L462" s="4" t="str">
        <f t="shared" si="30"/>
        <v/>
      </c>
      <c r="M462" s="4" t="str">
        <f>IF(AND($H462="Expense Total",NOT(ISBLANK($L462))), VLOOKUP($L462,'Cash Flow Report'!$A$7:$T$107,4,FALSE),"")</f>
        <v/>
      </c>
      <c r="O462" s="4" t="str">
        <f t="shared" si="31"/>
        <v/>
      </c>
      <c r="P462" s="4" t="str">
        <f t="shared" si="32"/>
        <v/>
      </c>
      <c r="Q462" s="4" t="str">
        <f>IF(AND($H462="Income Total",NOT(ISBLANK($P462))), VLOOKUP($P462,'Cash Flow Report'!$A$7:$T$107,7,FALSE),"")</f>
        <v/>
      </c>
    </row>
    <row r="463" spans="1:17" ht="15.75" x14ac:dyDescent="0.25">
      <c r="A463" t="s">
        <v>598</v>
      </c>
      <c r="B463" t="s">
        <v>18</v>
      </c>
      <c r="C463" t="s">
        <v>18</v>
      </c>
      <c r="D463" t="s">
        <v>18</v>
      </c>
      <c r="E463" t="s">
        <v>18</v>
      </c>
      <c r="F463" t="s">
        <v>18</v>
      </c>
      <c r="G463" t="s">
        <v>18</v>
      </c>
      <c r="H463" s="3" t="s">
        <v>35</v>
      </c>
      <c r="I463">
        <v>57965.16</v>
      </c>
      <c r="K463" s="4">
        <f t="shared" si="29"/>
        <v>57965.16</v>
      </c>
      <c r="L463" s="4" t="str">
        <f t="shared" si="30"/>
        <v>56 Lee</v>
      </c>
      <c r="M463" s="4">
        <f>IF(AND($H463="Expense Total",NOT(ISBLANK($L463))), VLOOKUP($L463,'Cash Flow Report'!$A$7:$T$107,4,FALSE),"")</f>
        <v>57965.16</v>
      </c>
      <c r="O463" s="4" t="str">
        <f t="shared" si="31"/>
        <v/>
      </c>
      <c r="P463" s="4" t="str">
        <f t="shared" si="32"/>
        <v/>
      </c>
      <c r="Q463" s="4" t="str">
        <f>IF(AND($H463="Income Total",NOT(ISBLANK($P463))), VLOOKUP($P463,'Cash Flow Report'!$A$7:$T$107,7,FALSE),"")</f>
        <v/>
      </c>
    </row>
    <row r="464" spans="1:17" x14ac:dyDescent="0.25">
      <c r="A464" t="s">
        <v>598</v>
      </c>
      <c r="B464" t="s">
        <v>18</v>
      </c>
      <c r="C464" t="s">
        <v>36</v>
      </c>
      <c r="D464" t="s">
        <v>37</v>
      </c>
      <c r="E464" t="s">
        <v>18</v>
      </c>
      <c r="F464" t="s">
        <v>18</v>
      </c>
      <c r="G464" t="s">
        <v>607</v>
      </c>
      <c r="H464" t="s">
        <v>18</v>
      </c>
      <c r="I464">
        <v>302255.45</v>
      </c>
      <c r="K464" s="4" t="str">
        <f t="shared" si="29"/>
        <v/>
      </c>
      <c r="L464" s="4" t="str">
        <f t="shared" si="30"/>
        <v/>
      </c>
      <c r="M464" s="4" t="str">
        <f>IF(AND($H464="Expense Total",NOT(ISBLANK($L464))), VLOOKUP($L464,'Cash Flow Report'!$A$7:$T$107,4,FALSE),"")</f>
        <v/>
      </c>
      <c r="O464" s="4" t="str">
        <f t="shared" si="31"/>
        <v/>
      </c>
      <c r="P464" s="4" t="str">
        <f t="shared" si="32"/>
        <v/>
      </c>
      <c r="Q464" s="4" t="str">
        <f>IF(AND($H464="Income Total",NOT(ISBLANK($P464))), VLOOKUP($P464,'Cash Flow Report'!$A$7:$T$107,7,FALSE),"")</f>
        <v/>
      </c>
    </row>
    <row r="465" spans="1:17" ht="15.75" x14ac:dyDescent="0.25">
      <c r="A465" t="s">
        <v>598</v>
      </c>
      <c r="B465" t="s">
        <v>18</v>
      </c>
      <c r="C465" t="s">
        <v>18</v>
      </c>
      <c r="D465" t="s">
        <v>18</v>
      </c>
      <c r="E465" t="s">
        <v>18</v>
      </c>
      <c r="F465" t="s">
        <v>18</v>
      </c>
      <c r="G465" t="s">
        <v>18</v>
      </c>
      <c r="H465" s="3" t="s">
        <v>39</v>
      </c>
      <c r="I465">
        <v>302255.45</v>
      </c>
      <c r="K465" s="4" t="str">
        <f t="shared" si="29"/>
        <v/>
      </c>
      <c r="L465" s="4" t="str">
        <f t="shared" si="30"/>
        <v/>
      </c>
      <c r="M465" s="4" t="str">
        <f>IF(AND($H465="Expense Total",NOT(ISBLANK($L465))), VLOOKUP($L465,'Cash Flow Report'!$A$7:$T$107,4,FALSE),"")</f>
        <v/>
      </c>
      <c r="O465" s="4">
        <f t="shared" si="31"/>
        <v>302255.45</v>
      </c>
      <c r="P465" s="4" t="str">
        <f t="shared" si="32"/>
        <v>56 Lee</v>
      </c>
      <c r="Q465" s="4">
        <f>IF(AND($H465="Income Total",NOT(ISBLANK($P465))), VLOOKUP($P465,'Cash Flow Report'!$A$7:$T$107,7,FALSE),"")</f>
        <v>302255.45</v>
      </c>
    </row>
    <row r="466" spans="1:17" x14ac:dyDescent="0.25">
      <c r="K466" s="4" t="str">
        <f t="shared" si="29"/>
        <v/>
      </c>
      <c r="L466" s="4" t="str">
        <f t="shared" si="30"/>
        <v/>
      </c>
      <c r="M466" s="4" t="str">
        <f>IF(AND($H466="Expense Total",NOT(ISBLANK($L466))), VLOOKUP($L466,'Cash Flow Report'!$A$7:$T$107,4,FALSE),"")</f>
        <v/>
      </c>
      <c r="O466" s="4" t="str">
        <f t="shared" si="31"/>
        <v/>
      </c>
      <c r="P466" s="4" t="str">
        <f t="shared" si="32"/>
        <v/>
      </c>
      <c r="Q466" s="4" t="str">
        <f>IF(AND($H466="Income Total",NOT(ISBLANK($P466))), VLOOKUP($P466,'Cash Flow Report'!$A$7:$T$107,7,FALSE),"")</f>
        <v/>
      </c>
    </row>
    <row r="467" spans="1:17" x14ac:dyDescent="0.25">
      <c r="A467" t="s">
        <v>608</v>
      </c>
      <c r="B467" t="s">
        <v>609</v>
      </c>
      <c r="C467" t="s">
        <v>15</v>
      </c>
      <c r="D467" t="s">
        <v>55</v>
      </c>
      <c r="E467" t="s">
        <v>610</v>
      </c>
      <c r="F467" t="s">
        <v>18</v>
      </c>
      <c r="G467" t="s">
        <v>611</v>
      </c>
      <c r="H467" t="s">
        <v>612</v>
      </c>
      <c r="I467">
        <v>180.5</v>
      </c>
      <c r="K467" s="4" t="str">
        <f t="shared" si="29"/>
        <v/>
      </c>
      <c r="L467" s="4" t="str">
        <f t="shared" si="30"/>
        <v/>
      </c>
      <c r="M467" s="4" t="str">
        <f>IF(AND($H467="Expense Total",NOT(ISBLANK($L467))), VLOOKUP($L467,'Cash Flow Report'!$A$7:$T$107,4,FALSE),"")</f>
        <v/>
      </c>
      <c r="O467" s="4" t="str">
        <f t="shared" si="31"/>
        <v/>
      </c>
      <c r="P467" s="4" t="str">
        <f t="shared" si="32"/>
        <v/>
      </c>
      <c r="Q467" s="4" t="str">
        <f>IF(AND($H467="Income Total",NOT(ISBLANK($P467))), VLOOKUP($P467,'Cash Flow Report'!$A$7:$T$107,7,FALSE),"")</f>
        <v/>
      </c>
    </row>
    <row r="468" spans="1:17" x14ac:dyDescent="0.25">
      <c r="A468" t="s">
        <v>608</v>
      </c>
      <c r="B468" t="s">
        <v>613</v>
      </c>
      <c r="C468" t="s">
        <v>15</v>
      </c>
      <c r="D468" t="s">
        <v>55</v>
      </c>
      <c r="E468" t="s">
        <v>614</v>
      </c>
      <c r="F468" t="s">
        <v>18</v>
      </c>
      <c r="G468" t="s">
        <v>615</v>
      </c>
      <c r="H468" t="s">
        <v>616</v>
      </c>
      <c r="I468">
        <v>30651.54</v>
      </c>
      <c r="K468" s="4" t="str">
        <f t="shared" si="29"/>
        <v/>
      </c>
      <c r="L468" s="4" t="str">
        <f t="shared" si="30"/>
        <v/>
      </c>
      <c r="M468" s="4" t="str">
        <f>IF(AND($H468="Expense Total",NOT(ISBLANK($L468))), VLOOKUP($L468,'Cash Flow Report'!$A$7:$T$107,4,FALSE),"")</f>
        <v/>
      </c>
      <c r="O468" s="4" t="str">
        <f t="shared" si="31"/>
        <v/>
      </c>
      <c r="P468" s="4" t="str">
        <f t="shared" si="32"/>
        <v/>
      </c>
      <c r="Q468" s="4" t="str">
        <f>IF(AND($H468="Income Total",NOT(ISBLANK($P468))), VLOOKUP($P468,'Cash Flow Report'!$A$7:$T$107,7,FALSE),"")</f>
        <v/>
      </c>
    </row>
    <row r="469" spans="1:17" x14ac:dyDescent="0.25">
      <c r="A469" t="s">
        <v>608</v>
      </c>
      <c r="B469" t="s">
        <v>617</v>
      </c>
      <c r="C469" t="s">
        <v>15</v>
      </c>
      <c r="D469" t="s">
        <v>55</v>
      </c>
      <c r="E469" t="s">
        <v>614</v>
      </c>
      <c r="F469" t="s">
        <v>18</v>
      </c>
      <c r="G469" t="s">
        <v>618</v>
      </c>
      <c r="H469" t="s">
        <v>619</v>
      </c>
      <c r="I469">
        <v>4086.8</v>
      </c>
      <c r="K469" s="4" t="str">
        <f t="shared" si="29"/>
        <v/>
      </c>
      <c r="L469" s="4" t="str">
        <f t="shared" si="30"/>
        <v/>
      </c>
      <c r="M469" s="4" t="str">
        <f>IF(AND($H469="Expense Total",NOT(ISBLANK($L469))), VLOOKUP($L469,'Cash Flow Report'!$A$7:$T$107,4,FALSE),"")</f>
        <v/>
      </c>
      <c r="O469" s="4" t="str">
        <f t="shared" si="31"/>
        <v/>
      </c>
      <c r="P469" s="4" t="str">
        <f t="shared" si="32"/>
        <v/>
      </c>
      <c r="Q469" s="4" t="str">
        <f>IF(AND($H469="Income Total",NOT(ISBLANK($P469))), VLOOKUP($P469,'Cash Flow Report'!$A$7:$T$107,7,FALSE),"")</f>
        <v/>
      </c>
    </row>
    <row r="470" spans="1:17" x14ac:dyDescent="0.25">
      <c r="A470" t="s">
        <v>608</v>
      </c>
      <c r="B470" t="s">
        <v>18</v>
      </c>
      <c r="C470" t="s">
        <v>59</v>
      </c>
      <c r="D470" t="s">
        <v>60</v>
      </c>
      <c r="E470" t="s">
        <v>610</v>
      </c>
      <c r="F470" t="s">
        <v>18</v>
      </c>
      <c r="G470" t="s">
        <v>611</v>
      </c>
      <c r="H470" t="s">
        <v>18</v>
      </c>
      <c r="I470">
        <v>0</v>
      </c>
      <c r="K470" s="4" t="str">
        <f t="shared" si="29"/>
        <v/>
      </c>
      <c r="L470" s="4" t="str">
        <f t="shared" si="30"/>
        <v/>
      </c>
      <c r="M470" s="4" t="str">
        <f>IF(AND($H470="Expense Total",NOT(ISBLANK($L470))), VLOOKUP($L470,'Cash Flow Report'!$A$7:$T$107,4,FALSE),"")</f>
        <v/>
      </c>
      <c r="O470" s="4" t="str">
        <f t="shared" si="31"/>
        <v/>
      </c>
      <c r="P470" s="4" t="str">
        <f t="shared" si="32"/>
        <v/>
      </c>
      <c r="Q470" s="4" t="str">
        <f>IF(AND($H470="Income Total",NOT(ISBLANK($P470))), VLOOKUP($P470,'Cash Flow Report'!$A$7:$T$107,7,FALSE),"")</f>
        <v/>
      </c>
    </row>
    <row r="471" spans="1:17" x14ac:dyDescent="0.25">
      <c r="A471" t="s">
        <v>608</v>
      </c>
      <c r="B471" t="s">
        <v>620</v>
      </c>
      <c r="C471" t="s">
        <v>15</v>
      </c>
      <c r="D471" t="s">
        <v>124</v>
      </c>
      <c r="E471" t="s">
        <v>621</v>
      </c>
      <c r="F471" t="s">
        <v>18</v>
      </c>
      <c r="G471" t="s">
        <v>622</v>
      </c>
      <c r="H471" t="s">
        <v>623</v>
      </c>
      <c r="I471">
        <v>8347.7000000000007</v>
      </c>
      <c r="K471" s="4" t="str">
        <f t="shared" si="29"/>
        <v/>
      </c>
      <c r="L471" s="4" t="str">
        <f t="shared" si="30"/>
        <v/>
      </c>
      <c r="M471" s="4" t="str">
        <f>IF(AND($H471="Expense Total",NOT(ISBLANK($L471))), VLOOKUP($L471,'Cash Flow Report'!$A$7:$T$107,4,FALSE),"")</f>
        <v/>
      </c>
      <c r="O471" s="4" t="str">
        <f t="shared" si="31"/>
        <v/>
      </c>
      <c r="P471" s="4" t="str">
        <f t="shared" si="32"/>
        <v/>
      </c>
      <c r="Q471" s="4" t="str">
        <f>IF(AND($H471="Income Total",NOT(ISBLANK($P471))), VLOOKUP($P471,'Cash Flow Report'!$A$7:$T$107,7,FALSE),"")</f>
        <v/>
      </c>
    </row>
    <row r="472" spans="1:17" x14ac:dyDescent="0.25">
      <c r="A472" t="s">
        <v>608</v>
      </c>
      <c r="B472" t="s">
        <v>624</v>
      </c>
      <c r="C472" t="s">
        <v>15</v>
      </c>
      <c r="D472" t="s">
        <v>124</v>
      </c>
      <c r="E472" t="s">
        <v>621</v>
      </c>
      <c r="F472" t="s">
        <v>18</v>
      </c>
      <c r="G472" t="s">
        <v>625</v>
      </c>
      <c r="H472" t="s">
        <v>626</v>
      </c>
      <c r="I472">
        <v>9363.9599999999991</v>
      </c>
      <c r="K472" s="4" t="str">
        <f t="shared" si="29"/>
        <v/>
      </c>
      <c r="L472" s="4" t="str">
        <f t="shared" si="30"/>
        <v/>
      </c>
      <c r="M472" s="4" t="str">
        <f>IF(AND($H472="Expense Total",NOT(ISBLANK($L472))), VLOOKUP($L472,'Cash Flow Report'!$A$7:$T$107,4,FALSE),"")</f>
        <v/>
      </c>
      <c r="O472" s="4" t="str">
        <f t="shared" si="31"/>
        <v/>
      </c>
      <c r="P472" s="4" t="str">
        <f t="shared" si="32"/>
        <v/>
      </c>
      <c r="Q472" s="4" t="str">
        <f>IF(AND($H472="Income Total",NOT(ISBLANK($P472))), VLOOKUP($P472,'Cash Flow Report'!$A$7:$T$107,7,FALSE),"")</f>
        <v/>
      </c>
    </row>
    <row r="473" spans="1:17" x14ac:dyDescent="0.25">
      <c r="A473" t="s">
        <v>608</v>
      </c>
      <c r="B473" t="s">
        <v>627</v>
      </c>
      <c r="C473" t="s">
        <v>15</v>
      </c>
      <c r="D473" t="s">
        <v>42</v>
      </c>
      <c r="E473" t="s">
        <v>621</v>
      </c>
      <c r="F473" t="s">
        <v>18</v>
      </c>
      <c r="G473" t="s">
        <v>622</v>
      </c>
      <c r="H473" t="s">
        <v>623</v>
      </c>
      <c r="I473">
        <v>6949.07</v>
      </c>
      <c r="K473" s="4" t="str">
        <f t="shared" si="29"/>
        <v/>
      </c>
      <c r="L473" s="4" t="str">
        <f t="shared" si="30"/>
        <v/>
      </c>
      <c r="M473" s="4" t="str">
        <f>IF(AND($H473="Expense Total",NOT(ISBLANK($L473))), VLOOKUP($L473,'Cash Flow Report'!$A$7:$T$107,4,FALSE),"")</f>
        <v/>
      </c>
      <c r="O473" s="4" t="str">
        <f t="shared" si="31"/>
        <v/>
      </c>
      <c r="P473" s="4" t="str">
        <f t="shared" si="32"/>
        <v/>
      </c>
      <c r="Q473" s="4" t="str">
        <f>IF(AND($H473="Income Total",NOT(ISBLANK($P473))), VLOOKUP($P473,'Cash Flow Report'!$A$7:$T$107,7,FALSE),"")</f>
        <v/>
      </c>
    </row>
    <row r="474" spans="1:17" x14ac:dyDescent="0.25">
      <c r="A474" t="s">
        <v>608</v>
      </c>
      <c r="B474" t="s">
        <v>628</v>
      </c>
      <c r="C474" t="s">
        <v>15</v>
      </c>
      <c r="D474" t="s">
        <v>42</v>
      </c>
      <c r="E474" t="s">
        <v>621</v>
      </c>
      <c r="F474" t="s">
        <v>18</v>
      </c>
      <c r="G474" t="s">
        <v>625</v>
      </c>
      <c r="H474" t="s">
        <v>626</v>
      </c>
      <c r="I474">
        <v>10751.58</v>
      </c>
      <c r="K474" s="4" t="str">
        <f t="shared" si="29"/>
        <v/>
      </c>
      <c r="L474" s="4" t="str">
        <f t="shared" si="30"/>
        <v/>
      </c>
      <c r="M474" s="4" t="str">
        <f>IF(AND($H474="Expense Total",NOT(ISBLANK($L474))), VLOOKUP($L474,'Cash Flow Report'!$A$7:$T$107,4,FALSE),"")</f>
        <v/>
      </c>
      <c r="O474" s="4" t="str">
        <f t="shared" si="31"/>
        <v/>
      </c>
      <c r="P474" s="4" t="str">
        <f t="shared" si="32"/>
        <v/>
      </c>
      <c r="Q474" s="4" t="str">
        <f>IF(AND($H474="Income Total",NOT(ISBLANK($P474))), VLOOKUP($P474,'Cash Flow Report'!$A$7:$T$107,7,FALSE),"")</f>
        <v/>
      </c>
    </row>
    <row r="475" spans="1:17" x14ac:dyDescent="0.25">
      <c r="A475" t="s">
        <v>608</v>
      </c>
      <c r="B475" t="s">
        <v>629</v>
      </c>
      <c r="C475" t="s">
        <v>15</v>
      </c>
      <c r="D475" t="s">
        <v>48</v>
      </c>
      <c r="E475" t="s">
        <v>630</v>
      </c>
      <c r="F475" t="s">
        <v>18</v>
      </c>
      <c r="G475" t="s">
        <v>631</v>
      </c>
      <c r="H475" t="s">
        <v>632</v>
      </c>
      <c r="I475">
        <v>15520</v>
      </c>
      <c r="K475" s="4" t="str">
        <f t="shared" si="29"/>
        <v/>
      </c>
      <c r="L475" s="4" t="str">
        <f t="shared" si="30"/>
        <v/>
      </c>
      <c r="M475" s="4" t="str">
        <f>IF(AND($H475="Expense Total",NOT(ISBLANK($L475))), VLOOKUP($L475,'Cash Flow Report'!$A$7:$T$107,4,FALSE),"")</f>
        <v/>
      </c>
      <c r="O475" s="4" t="str">
        <f t="shared" si="31"/>
        <v/>
      </c>
      <c r="P475" s="4" t="str">
        <f t="shared" si="32"/>
        <v/>
      </c>
      <c r="Q475" s="4" t="str">
        <f>IF(AND($H475="Income Total",NOT(ISBLANK($P475))), VLOOKUP($P475,'Cash Flow Report'!$A$7:$T$107,7,FALSE),"")</f>
        <v/>
      </c>
    </row>
    <row r="476" spans="1:17" x14ac:dyDescent="0.25">
      <c r="A476" t="s">
        <v>608</v>
      </c>
      <c r="B476" t="s">
        <v>18</v>
      </c>
      <c r="C476" t="s">
        <v>59</v>
      </c>
      <c r="D476" t="s">
        <v>179</v>
      </c>
      <c r="E476" t="s">
        <v>630</v>
      </c>
      <c r="F476" t="s">
        <v>18</v>
      </c>
      <c r="G476" t="s">
        <v>631</v>
      </c>
      <c r="H476" t="s">
        <v>18</v>
      </c>
      <c r="I476">
        <v>0</v>
      </c>
      <c r="K476" s="4" t="str">
        <f t="shared" si="29"/>
        <v/>
      </c>
      <c r="L476" s="4" t="str">
        <f t="shared" si="30"/>
        <v/>
      </c>
      <c r="M476" s="4" t="str">
        <f>IF(AND($H476="Expense Total",NOT(ISBLANK($L476))), VLOOKUP($L476,'Cash Flow Report'!$A$7:$T$107,4,FALSE),"")</f>
        <v/>
      </c>
      <c r="O476" s="4" t="str">
        <f t="shared" si="31"/>
        <v/>
      </c>
      <c r="P476" s="4" t="str">
        <f t="shared" si="32"/>
        <v/>
      </c>
      <c r="Q476" s="4" t="str">
        <f>IF(AND($H476="Income Total",NOT(ISBLANK($P476))), VLOOKUP($P476,'Cash Flow Report'!$A$7:$T$107,7,FALSE),"")</f>
        <v/>
      </c>
    </row>
    <row r="477" spans="1:17" ht="15.75" x14ac:dyDescent="0.25">
      <c r="A477" t="s">
        <v>608</v>
      </c>
      <c r="B477" t="s">
        <v>18</v>
      </c>
      <c r="C477" t="s">
        <v>18</v>
      </c>
      <c r="D477" t="s">
        <v>18</v>
      </c>
      <c r="E477" t="s">
        <v>18</v>
      </c>
      <c r="F477" t="s">
        <v>18</v>
      </c>
      <c r="G477" t="s">
        <v>18</v>
      </c>
      <c r="H477" s="3" t="s">
        <v>35</v>
      </c>
      <c r="I477">
        <v>85851.15</v>
      </c>
      <c r="K477" s="4">
        <f t="shared" si="29"/>
        <v>85851.15</v>
      </c>
      <c r="L477" s="4" t="str">
        <f t="shared" si="30"/>
        <v>57 Linn</v>
      </c>
      <c r="M477" s="4">
        <f>IF(AND($H477="Expense Total",NOT(ISBLANK($L477))), VLOOKUP($L477,'Cash Flow Report'!$A$7:$T$107,4,FALSE),"")</f>
        <v>85851.15</v>
      </c>
      <c r="O477" s="4" t="str">
        <f t="shared" si="31"/>
        <v/>
      </c>
      <c r="P477" s="4" t="str">
        <f t="shared" si="32"/>
        <v/>
      </c>
      <c r="Q477" s="4" t="str">
        <f>IF(AND($H477="Income Total",NOT(ISBLANK($P477))), VLOOKUP($P477,'Cash Flow Report'!$A$7:$T$107,7,FALSE),"")</f>
        <v/>
      </c>
    </row>
    <row r="478" spans="1:17" x14ac:dyDescent="0.25">
      <c r="A478" t="s">
        <v>608</v>
      </c>
      <c r="B478" t="s">
        <v>633</v>
      </c>
      <c r="C478" t="s">
        <v>169</v>
      </c>
      <c r="D478" t="s">
        <v>634</v>
      </c>
      <c r="E478" t="s">
        <v>635</v>
      </c>
      <c r="F478" t="s">
        <v>18</v>
      </c>
      <c r="G478" t="s">
        <v>636</v>
      </c>
      <c r="H478" t="s">
        <v>18</v>
      </c>
      <c r="I478">
        <v>163401.64000000001</v>
      </c>
      <c r="K478" s="4" t="str">
        <f t="shared" si="29"/>
        <v/>
      </c>
      <c r="L478" s="4" t="str">
        <f t="shared" si="30"/>
        <v/>
      </c>
      <c r="M478" s="4" t="str">
        <f>IF(AND($H478="Expense Total",NOT(ISBLANK($L478))), VLOOKUP($L478,'Cash Flow Report'!$A$7:$T$107,4,FALSE),"")</f>
        <v/>
      </c>
      <c r="O478" s="4" t="str">
        <f t="shared" si="31"/>
        <v/>
      </c>
      <c r="P478" s="4" t="str">
        <f t="shared" si="32"/>
        <v/>
      </c>
      <c r="Q478" s="4" t="str">
        <f>IF(AND($H478="Income Total",NOT(ISBLANK($P478))), VLOOKUP($P478,'Cash Flow Report'!$A$7:$T$107,7,FALSE),"")</f>
        <v/>
      </c>
    </row>
    <row r="479" spans="1:17" x14ac:dyDescent="0.25">
      <c r="A479" t="s">
        <v>608</v>
      </c>
      <c r="B479" t="s">
        <v>18</v>
      </c>
      <c r="C479" t="s">
        <v>36</v>
      </c>
      <c r="D479" t="s">
        <v>37</v>
      </c>
      <c r="E479" t="s">
        <v>18</v>
      </c>
      <c r="F479" t="s">
        <v>18</v>
      </c>
      <c r="G479" t="s">
        <v>637</v>
      </c>
      <c r="H479" t="s">
        <v>18</v>
      </c>
      <c r="I479">
        <v>542267.38</v>
      </c>
      <c r="K479" s="4" t="str">
        <f t="shared" si="29"/>
        <v/>
      </c>
      <c r="L479" s="4" t="str">
        <f t="shared" si="30"/>
        <v/>
      </c>
      <c r="M479" s="4" t="str">
        <f>IF(AND($H479="Expense Total",NOT(ISBLANK($L479))), VLOOKUP($L479,'Cash Flow Report'!$A$7:$T$107,4,FALSE),"")</f>
        <v/>
      </c>
      <c r="O479" s="4" t="str">
        <f t="shared" si="31"/>
        <v/>
      </c>
      <c r="P479" s="4" t="str">
        <f t="shared" si="32"/>
        <v/>
      </c>
      <c r="Q479" s="4" t="str">
        <f>IF(AND($H479="Income Total",NOT(ISBLANK($P479))), VLOOKUP($P479,'Cash Flow Report'!$A$7:$T$107,7,FALSE),"")</f>
        <v/>
      </c>
    </row>
    <row r="480" spans="1:17" x14ac:dyDescent="0.25">
      <c r="A480" t="s">
        <v>608</v>
      </c>
      <c r="B480" t="s">
        <v>638</v>
      </c>
      <c r="C480" t="s">
        <v>169</v>
      </c>
      <c r="D480" t="s">
        <v>182</v>
      </c>
      <c r="E480" t="s">
        <v>171</v>
      </c>
      <c r="F480" t="s">
        <v>18</v>
      </c>
      <c r="G480" t="s">
        <v>631</v>
      </c>
      <c r="H480" t="s">
        <v>18</v>
      </c>
      <c r="I480">
        <v>12416</v>
      </c>
      <c r="K480" s="4" t="str">
        <f t="shared" si="29"/>
        <v/>
      </c>
      <c r="L480" s="4" t="str">
        <f t="shared" si="30"/>
        <v/>
      </c>
      <c r="M480" s="4" t="str">
        <f>IF(AND($H480="Expense Total",NOT(ISBLANK($L480))), VLOOKUP($L480,'Cash Flow Report'!$A$7:$T$107,4,FALSE),"")</f>
        <v/>
      </c>
      <c r="O480" s="4" t="str">
        <f t="shared" si="31"/>
        <v/>
      </c>
      <c r="P480" s="4" t="str">
        <f t="shared" si="32"/>
        <v/>
      </c>
      <c r="Q480" s="4" t="str">
        <f>IF(AND($H480="Income Total",NOT(ISBLANK($P480))), VLOOKUP($P480,'Cash Flow Report'!$A$7:$T$107,7,FALSE),"")</f>
        <v/>
      </c>
    </row>
    <row r="481" spans="1:17" ht="15.75" x14ac:dyDescent="0.25">
      <c r="A481" t="s">
        <v>608</v>
      </c>
      <c r="B481" t="s">
        <v>18</v>
      </c>
      <c r="C481" t="s">
        <v>18</v>
      </c>
      <c r="D481" t="s">
        <v>18</v>
      </c>
      <c r="E481" t="s">
        <v>18</v>
      </c>
      <c r="F481" t="s">
        <v>18</v>
      </c>
      <c r="G481" t="s">
        <v>18</v>
      </c>
      <c r="H481" s="3" t="s">
        <v>39</v>
      </c>
      <c r="I481">
        <v>718085.02</v>
      </c>
      <c r="K481" s="4" t="str">
        <f t="shared" si="29"/>
        <v/>
      </c>
      <c r="L481" s="4" t="str">
        <f t="shared" si="30"/>
        <v/>
      </c>
      <c r="M481" s="4" t="str">
        <f>IF(AND($H481="Expense Total",NOT(ISBLANK($L481))), VLOOKUP($L481,'Cash Flow Report'!$A$7:$T$107,4,FALSE),"")</f>
        <v/>
      </c>
      <c r="O481" s="4">
        <f t="shared" si="31"/>
        <v>718085.02</v>
      </c>
      <c r="P481" s="4" t="str">
        <f t="shared" si="32"/>
        <v>57 Linn</v>
      </c>
      <c r="Q481" s="4">
        <f>IF(AND($H481="Income Total",NOT(ISBLANK($P481))), VLOOKUP($P481,'Cash Flow Report'!$A$7:$T$107,7,FALSE),"")</f>
        <v>718085.02</v>
      </c>
    </row>
    <row r="482" spans="1:17" x14ac:dyDescent="0.25">
      <c r="K482" s="4" t="str">
        <f t="shared" si="29"/>
        <v/>
      </c>
      <c r="L482" s="4" t="str">
        <f t="shared" si="30"/>
        <v/>
      </c>
      <c r="M482" s="4" t="str">
        <f>IF(AND($H482="Expense Total",NOT(ISBLANK($L482))), VLOOKUP($L482,'Cash Flow Report'!$A$7:$T$107,4,FALSE),"")</f>
        <v/>
      </c>
      <c r="O482" s="4" t="str">
        <f t="shared" si="31"/>
        <v/>
      </c>
      <c r="P482" s="4" t="str">
        <f t="shared" si="32"/>
        <v/>
      </c>
      <c r="Q482" s="4" t="str">
        <f>IF(AND($H482="Income Total",NOT(ISBLANK($P482))), VLOOKUP($P482,'Cash Flow Report'!$A$7:$T$107,7,FALSE),"")</f>
        <v/>
      </c>
    </row>
    <row r="483" spans="1:17" x14ac:dyDescent="0.25">
      <c r="A483" t="s">
        <v>639</v>
      </c>
      <c r="B483" t="s">
        <v>640</v>
      </c>
      <c r="C483" t="s">
        <v>15</v>
      </c>
      <c r="D483" t="s">
        <v>62</v>
      </c>
      <c r="E483" t="s">
        <v>641</v>
      </c>
      <c r="F483" t="s">
        <v>18</v>
      </c>
      <c r="G483" t="s">
        <v>642</v>
      </c>
      <c r="H483" t="s">
        <v>643</v>
      </c>
      <c r="I483">
        <v>5310.94</v>
      </c>
      <c r="K483" s="4" t="str">
        <f t="shared" si="29"/>
        <v/>
      </c>
      <c r="L483" s="4" t="str">
        <f t="shared" si="30"/>
        <v/>
      </c>
      <c r="M483" s="4" t="str">
        <f>IF(AND($H483="Expense Total",NOT(ISBLANK($L483))), VLOOKUP($L483,'Cash Flow Report'!$A$7:$T$107,4,FALSE),"")</f>
        <v/>
      </c>
      <c r="O483" s="4" t="str">
        <f t="shared" si="31"/>
        <v/>
      </c>
      <c r="P483" s="4" t="str">
        <f t="shared" si="32"/>
        <v/>
      </c>
      <c r="Q483" s="4" t="str">
        <f>IF(AND($H483="Income Total",NOT(ISBLANK($P483))), VLOOKUP($P483,'Cash Flow Report'!$A$7:$T$107,7,FALSE),"")</f>
        <v/>
      </c>
    </row>
    <row r="484" spans="1:17" x14ac:dyDescent="0.25">
      <c r="A484" t="s">
        <v>639</v>
      </c>
      <c r="B484" t="s">
        <v>644</v>
      </c>
      <c r="C484" t="s">
        <v>15</v>
      </c>
      <c r="D484" t="s">
        <v>62</v>
      </c>
      <c r="E484" t="s">
        <v>641</v>
      </c>
      <c r="F484" t="s">
        <v>18</v>
      </c>
      <c r="G484" t="s">
        <v>645</v>
      </c>
      <c r="H484" t="s">
        <v>646</v>
      </c>
      <c r="I484">
        <v>10154.4</v>
      </c>
      <c r="K484" s="4" t="str">
        <f t="shared" si="29"/>
        <v/>
      </c>
      <c r="L484" s="4" t="str">
        <f t="shared" si="30"/>
        <v/>
      </c>
      <c r="M484" s="4" t="str">
        <f>IF(AND($H484="Expense Total",NOT(ISBLANK($L484))), VLOOKUP($L484,'Cash Flow Report'!$A$7:$T$107,4,FALSE),"")</f>
        <v/>
      </c>
      <c r="O484" s="4" t="str">
        <f t="shared" si="31"/>
        <v/>
      </c>
      <c r="P484" s="4" t="str">
        <f t="shared" si="32"/>
        <v/>
      </c>
      <c r="Q484" s="4" t="str">
        <f>IF(AND($H484="Income Total",NOT(ISBLANK($P484))), VLOOKUP($P484,'Cash Flow Report'!$A$7:$T$107,7,FALSE),"")</f>
        <v/>
      </c>
    </row>
    <row r="485" spans="1:17" x14ac:dyDescent="0.25">
      <c r="A485" t="s">
        <v>639</v>
      </c>
      <c r="B485" t="s">
        <v>647</v>
      </c>
      <c r="C485" t="s">
        <v>15</v>
      </c>
      <c r="D485" t="s">
        <v>62</v>
      </c>
      <c r="E485" t="s">
        <v>641</v>
      </c>
      <c r="F485" t="s">
        <v>18</v>
      </c>
      <c r="G485" t="s">
        <v>648</v>
      </c>
      <c r="H485" t="s">
        <v>649</v>
      </c>
      <c r="I485">
        <v>6617.81</v>
      </c>
      <c r="K485" s="4" t="str">
        <f t="shared" si="29"/>
        <v/>
      </c>
      <c r="L485" s="4" t="str">
        <f t="shared" si="30"/>
        <v/>
      </c>
      <c r="M485" s="4" t="str">
        <f>IF(AND($H485="Expense Total",NOT(ISBLANK($L485))), VLOOKUP($L485,'Cash Flow Report'!$A$7:$T$107,4,FALSE),"")</f>
        <v/>
      </c>
      <c r="O485" s="4" t="str">
        <f t="shared" si="31"/>
        <v/>
      </c>
      <c r="P485" s="4" t="str">
        <f t="shared" si="32"/>
        <v/>
      </c>
      <c r="Q485" s="4" t="str">
        <f>IF(AND($H485="Income Total",NOT(ISBLANK($P485))), VLOOKUP($P485,'Cash Flow Report'!$A$7:$T$107,7,FALSE),"")</f>
        <v/>
      </c>
    </row>
    <row r="486" spans="1:17" x14ac:dyDescent="0.25">
      <c r="A486" t="s">
        <v>639</v>
      </c>
      <c r="B486" t="s">
        <v>650</v>
      </c>
      <c r="C486" t="s">
        <v>15</v>
      </c>
      <c r="D486" t="s">
        <v>137</v>
      </c>
      <c r="E486" t="s">
        <v>93</v>
      </c>
      <c r="F486" t="s">
        <v>18</v>
      </c>
      <c r="G486" t="s">
        <v>651</v>
      </c>
      <c r="H486" t="s">
        <v>652</v>
      </c>
      <c r="I486">
        <v>99142.73</v>
      </c>
      <c r="K486" s="4" t="str">
        <f t="shared" si="29"/>
        <v/>
      </c>
      <c r="L486" s="4" t="str">
        <f t="shared" si="30"/>
        <v/>
      </c>
      <c r="M486" s="4" t="str">
        <f>IF(AND($H486="Expense Total",NOT(ISBLANK($L486))), VLOOKUP($L486,'Cash Flow Report'!$A$7:$T$107,4,FALSE),"")</f>
        <v/>
      </c>
      <c r="O486" s="4" t="str">
        <f t="shared" si="31"/>
        <v/>
      </c>
      <c r="P486" s="4" t="str">
        <f t="shared" si="32"/>
        <v/>
      </c>
      <c r="Q486" s="4" t="str">
        <f>IF(AND($H486="Income Total",NOT(ISBLANK($P486))), VLOOKUP($P486,'Cash Flow Report'!$A$7:$T$107,7,FALSE),"")</f>
        <v/>
      </c>
    </row>
    <row r="487" spans="1:17" x14ac:dyDescent="0.25">
      <c r="A487" t="s">
        <v>639</v>
      </c>
      <c r="B487" t="s">
        <v>18</v>
      </c>
      <c r="C487" t="s">
        <v>36</v>
      </c>
      <c r="D487" t="s">
        <v>46</v>
      </c>
      <c r="E487" t="s">
        <v>18</v>
      </c>
      <c r="F487" t="s">
        <v>18</v>
      </c>
      <c r="G487" t="s">
        <v>653</v>
      </c>
      <c r="H487" t="s">
        <v>18</v>
      </c>
      <c r="I487">
        <v>-14428.06</v>
      </c>
      <c r="K487" s="4" t="str">
        <f t="shared" si="29"/>
        <v/>
      </c>
      <c r="L487" s="4" t="str">
        <f t="shared" si="30"/>
        <v/>
      </c>
      <c r="M487" s="4" t="str">
        <f>IF(AND($H487="Expense Total",NOT(ISBLANK($L487))), VLOOKUP($L487,'Cash Flow Report'!$A$7:$T$107,4,FALSE),"")</f>
        <v/>
      </c>
      <c r="O487" s="4" t="str">
        <f t="shared" si="31"/>
        <v/>
      </c>
      <c r="P487" s="4" t="str">
        <f t="shared" si="32"/>
        <v/>
      </c>
      <c r="Q487" s="4" t="str">
        <f>IF(AND($H487="Income Total",NOT(ISBLANK($P487))), VLOOKUP($P487,'Cash Flow Report'!$A$7:$T$107,7,FALSE),"")</f>
        <v/>
      </c>
    </row>
    <row r="488" spans="1:17" ht="15.75" x14ac:dyDescent="0.25">
      <c r="A488" t="s">
        <v>639</v>
      </c>
      <c r="B488" t="s">
        <v>18</v>
      </c>
      <c r="C488" t="s">
        <v>18</v>
      </c>
      <c r="D488" t="s">
        <v>18</v>
      </c>
      <c r="E488" t="s">
        <v>18</v>
      </c>
      <c r="F488" t="s">
        <v>18</v>
      </c>
      <c r="G488" t="s">
        <v>18</v>
      </c>
      <c r="H488" s="3" t="s">
        <v>35</v>
      </c>
      <c r="I488">
        <v>106797.82</v>
      </c>
      <c r="K488" s="4">
        <f t="shared" si="29"/>
        <v>106797.82</v>
      </c>
      <c r="L488" s="4" t="str">
        <f t="shared" si="30"/>
        <v>58 Louisa</v>
      </c>
      <c r="M488" s="4">
        <f>IF(AND($H488="Expense Total",NOT(ISBLANK($L488))), VLOOKUP($L488,'Cash Flow Report'!$A$7:$T$107,4,FALSE),"")</f>
        <v>106797.82</v>
      </c>
      <c r="O488" s="4" t="str">
        <f t="shared" si="31"/>
        <v/>
      </c>
      <c r="P488" s="4" t="str">
        <f t="shared" si="32"/>
        <v/>
      </c>
      <c r="Q488" s="4" t="str">
        <f>IF(AND($H488="Income Total",NOT(ISBLANK($P488))), VLOOKUP($P488,'Cash Flow Report'!$A$7:$T$107,7,FALSE),"")</f>
        <v/>
      </c>
    </row>
    <row r="489" spans="1:17" x14ac:dyDescent="0.25">
      <c r="A489" t="s">
        <v>639</v>
      </c>
      <c r="B489" t="s">
        <v>18</v>
      </c>
      <c r="C489" t="s">
        <v>36</v>
      </c>
      <c r="D489" t="s">
        <v>37</v>
      </c>
      <c r="E489" t="s">
        <v>18</v>
      </c>
      <c r="F489" t="s">
        <v>18</v>
      </c>
      <c r="G489" t="s">
        <v>654</v>
      </c>
      <c r="H489" t="s">
        <v>18</v>
      </c>
      <c r="I489">
        <v>200843.36</v>
      </c>
      <c r="K489" s="4" t="str">
        <f t="shared" si="29"/>
        <v/>
      </c>
      <c r="L489" s="4" t="str">
        <f t="shared" si="30"/>
        <v/>
      </c>
      <c r="M489" s="4" t="str">
        <f>IF(AND($H489="Expense Total",NOT(ISBLANK($L489))), VLOOKUP($L489,'Cash Flow Report'!$A$7:$T$107,4,FALSE),"")</f>
        <v/>
      </c>
      <c r="O489" s="4" t="str">
        <f t="shared" si="31"/>
        <v/>
      </c>
      <c r="P489" s="4" t="str">
        <f t="shared" si="32"/>
        <v/>
      </c>
      <c r="Q489" s="4" t="str">
        <f>IF(AND($H489="Income Total",NOT(ISBLANK($P489))), VLOOKUP($P489,'Cash Flow Report'!$A$7:$T$107,7,FALSE),"")</f>
        <v/>
      </c>
    </row>
    <row r="490" spans="1:17" ht="15.75" x14ac:dyDescent="0.25">
      <c r="A490" t="s">
        <v>639</v>
      </c>
      <c r="B490" t="s">
        <v>18</v>
      </c>
      <c r="C490" t="s">
        <v>18</v>
      </c>
      <c r="D490" t="s">
        <v>18</v>
      </c>
      <c r="E490" t="s">
        <v>18</v>
      </c>
      <c r="F490" t="s">
        <v>18</v>
      </c>
      <c r="G490" t="s">
        <v>18</v>
      </c>
      <c r="H490" s="3" t="s">
        <v>39</v>
      </c>
      <c r="I490">
        <v>200843.36</v>
      </c>
      <c r="K490" s="4" t="str">
        <f t="shared" si="29"/>
        <v/>
      </c>
      <c r="L490" s="4" t="str">
        <f t="shared" si="30"/>
        <v/>
      </c>
      <c r="M490" s="4" t="str">
        <f>IF(AND($H490="Expense Total",NOT(ISBLANK($L490))), VLOOKUP($L490,'Cash Flow Report'!$A$7:$T$107,4,FALSE),"")</f>
        <v/>
      </c>
      <c r="O490" s="4">
        <f t="shared" si="31"/>
        <v>200843.36</v>
      </c>
      <c r="P490" s="4" t="str">
        <f t="shared" si="32"/>
        <v>58 Louisa</v>
      </c>
      <c r="Q490" s="4">
        <f>IF(AND($H490="Income Total",NOT(ISBLANK($P490))), VLOOKUP($P490,'Cash Flow Report'!$A$7:$T$107,7,FALSE),"")</f>
        <v>200843.36</v>
      </c>
    </row>
    <row r="491" spans="1:17" x14ac:dyDescent="0.25">
      <c r="K491" s="4" t="str">
        <f t="shared" si="29"/>
        <v/>
      </c>
      <c r="L491" s="4" t="str">
        <f t="shared" si="30"/>
        <v/>
      </c>
      <c r="M491" s="4" t="str">
        <f>IF(AND($H491="Expense Total",NOT(ISBLANK($L491))), VLOOKUP($L491,'Cash Flow Report'!$A$7:$T$107,4,FALSE),"")</f>
        <v/>
      </c>
      <c r="O491" s="4" t="str">
        <f t="shared" si="31"/>
        <v/>
      </c>
      <c r="P491" s="4" t="str">
        <f t="shared" si="32"/>
        <v/>
      </c>
      <c r="Q491" s="4" t="str">
        <f>IF(AND($H491="Income Total",NOT(ISBLANK($P491))), VLOOKUP($P491,'Cash Flow Report'!$A$7:$T$107,7,FALSE),"")</f>
        <v/>
      </c>
    </row>
    <row r="492" spans="1:17" x14ac:dyDescent="0.25">
      <c r="A492" t="s">
        <v>655</v>
      </c>
      <c r="B492" t="s">
        <v>18</v>
      </c>
      <c r="C492" t="s">
        <v>36</v>
      </c>
      <c r="D492" t="s">
        <v>37</v>
      </c>
      <c r="E492" t="s">
        <v>18</v>
      </c>
      <c r="F492" t="s">
        <v>18</v>
      </c>
      <c r="G492" t="s">
        <v>656</v>
      </c>
      <c r="H492" t="s">
        <v>18</v>
      </c>
      <c r="I492">
        <v>172478.68</v>
      </c>
      <c r="K492" s="4" t="str">
        <f t="shared" si="29"/>
        <v/>
      </c>
      <c r="L492" s="4" t="str">
        <f t="shared" si="30"/>
        <v/>
      </c>
      <c r="M492" s="4" t="str">
        <f>IF(AND($H492="Expense Total",NOT(ISBLANK($L492))), VLOOKUP($L492,'Cash Flow Report'!$A$7:$T$107,4,FALSE),"")</f>
        <v/>
      </c>
      <c r="O492" s="4" t="str">
        <f t="shared" si="31"/>
        <v/>
      </c>
      <c r="P492" s="4" t="str">
        <f t="shared" si="32"/>
        <v/>
      </c>
      <c r="Q492" s="4" t="str">
        <f>IF(AND($H492="Income Total",NOT(ISBLANK($P492))), VLOOKUP($P492,'Cash Flow Report'!$A$7:$T$107,7,FALSE),"")</f>
        <v/>
      </c>
    </row>
    <row r="493" spans="1:17" ht="15.75" x14ac:dyDescent="0.25">
      <c r="A493" t="s">
        <v>655</v>
      </c>
      <c r="B493" t="s">
        <v>18</v>
      </c>
      <c r="C493" t="s">
        <v>18</v>
      </c>
      <c r="D493" t="s">
        <v>18</v>
      </c>
      <c r="E493" t="s">
        <v>18</v>
      </c>
      <c r="F493" t="s">
        <v>18</v>
      </c>
      <c r="G493" t="s">
        <v>18</v>
      </c>
      <c r="H493" s="3" t="s">
        <v>39</v>
      </c>
      <c r="I493">
        <v>172478.68</v>
      </c>
      <c r="K493" s="4" t="str">
        <f t="shared" si="29"/>
        <v/>
      </c>
      <c r="L493" s="4" t="str">
        <f t="shared" si="30"/>
        <v/>
      </c>
      <c r="M493" s="4" t="str">
        <f>IF(AND($H493="Expense Total",NOT(ISBLANK($L493))), VLOOKUP($L493,'Cash Flow Report'!$A$7:$T$107,4,FALSE),"")</f>
        <v/>
      </c>
      <c r="O493" s="4">
        <f t="shared" si="31"/>
        <v>172478.68</v>
      </c>
      <c r="P493" s="4" t="str">
        <f t="shared" si="32"/>
        <v>59 Lucas</v>
      </c>
      <c r="Q493" s="4">
        <f>IF(AND($H493="Income Total",NOT(ISBLANK($P493))), VLOOKUP($P493,'Cash Flow Report'!$A$7:$T$107,7,FALSE),"")</f>
        <v>172478.68</v>
      </c>
    </row>
    <row r="494" spans="1:17" x14ac:dyDescent="0.25">
      <c r="K494" s="4" t="str">
        <f t="shared" si="29"/>
        <v/>
      </c>
      <c r="L494" s="4" t="str">
        <f t="shared" si="30"/>
        <v/>
      </c>
      <c r="M494" s="4" t="str">
        <f>IF(AND($H494="Expense Total",NOT(ISBLANK($L494))), VLOOKUP($L494,'Cash Flow Report'!$A$7:$T$107,4,FALSE),"")</f>
        <v/>
      </c>
      <c r="O494" s="4" t="str">
        <f t="shared" si="31"/>
        <v/>
      </c>
      <c r="P494" s="4" t="str">
        <f t="shared" si="32"/>
        <v/>
      </c>
      <c r="Q494" s="4" t="str">
        <f>IF(AND($H494="Income Total",NOT(ISBLANK($P494))), VLOOKUP($P494,'Cash Flow Report'!$A$7:$T$107,7,FALSE),"")</f>
        <v/>
      </c>
    </row>
    <row r="495" spans="1:17" x14ac:dyDescent="0.25">
      <c r="A495" t="s">
        <v>657</v>
      </c>
      <c r="B495" t="s">
        <v>658</v>
      </c>
      <c r="C495" t="s">
        <v>15</v>
      </c>
      <c r="D495" t="s">
        <v>124</v>
      </c>
      <c r="E495" t="s">
        <v>130</v>
      </c>
      <c r="F495" t="s">
        <v>18</v>
      </c>
      <c r="G495" t="s">
        <v>659</v>
      </c>
      <c r="H495" t="s">
        <v>660</v>
      </c>
      <c r="I495">
        <v>55137.25</v>
      </c>
      <c r="K495" s="4" t="str">
        <f t="shared" si="29"/>
        <v/>
      </c>
      <c r="L495" s="4" t="str">
        <f t="shared" si="30"/>
        <v/>
      </c>
      <c r="M495" s="4" t="str">
        <f>IF(AND($H495="Expense Total",NOT(ISBLANK($L495))), VLOOKUP($L495,'Cash Flow Report'!$A$7:$T$107,4,FALSE),"")</f>
        <v/>
      </c>
      <c r="O495" s="4" t="str">
        <f t="shared" si="31"/>
        <v/>
      </c>
      <c r="P495" s="4" t="str">
        <f t="shared" si="32"/>
        <v/>
      </c>
      <c r="Q495" s="4" t="str">
        <f>IF(AND($H495="Income Total",NOT(ISBLANK($P495))), VLOOKUP($P495,'Cash Flow Report'!$A$7:$T$107,7,FALSE),"")</f>
        <v/>
      </c>
    </row>
    <row r="496" spans="1:17" x14ac:dyDescent="0.25">
      <c r="A496" t="s">
        <v>657</v>
      </c>
      <c r="B496" t="s">
        <v>661</v>
      </c>
      <c r="C496" t="s">
        <v>15</v>
      </c>
      <c r="D496" t="s">
        <v>62</v>
      </c>
      <c r="E496" t="s">
        <v>130</v>
      </c>
      <c r="F496" t="s">
        <v>18</v>
      </c>
      <c r="G496" t="s">
        <v>662</v>
      </c>
      <c r="H496" t="s">
        <v>663</v>
      </c>
      <c r="I496">
        <v>484.97</v>
      </c>
      <c r="K496" s="4" t="str">
        <f t="shared" si="29"/>
        <v/>
      </c>
      <c r="L496" s="4" t="str">
        <f t="shared" si="30"/>
        <v/>
      </c>
      <c r="M496" s="4" t="str">
        <f>IF(AND($H496="Expense Total",NOT(ISBLANK($L496))), VLOOKUP($L496,'Cash Flow Report'!$A$7:$T$107,4,FALSE),"")</f>
        <v/>
      </c>
      <c r="O496" s="4" t="str">
        <f t="shared" si="31"/>
        <v/>
      </c>
      <c r="P496" s="4" t="str">
        <f t="shared" si="32"/>
        <v/>
      </c>
      <c r="Q496" s="4" t="str">
        <f>IF(AND($H496="Income Total",NOT(ISBLANK($P496))), VLOOKUP($P496,'Cash Flow Report'!$A$7:$T$107,7,FALSE),"")</f>
        <v/>
      </c>
    </row>
    <row r="497" spans="1:17" x14ac:dyDescent="0.25">
      <c r="A497" t="s">
        <v>657</v>
      </c>
      <c r="B497" t="s">
        <v>664</v>
      </c>
      <c r="C497" t="s">
        <v>15</v>
      </c>
      <c r="D497" t="s">
        <v>62</v>
      </c>
      <c r="E497" t="s">
        <v>130</v>
      </c>
      <c r="F497" t="s">
        <v>18</v>
      </c>
      <c r="G497" t="s">
        <v>665</v>
      </c>
      <c r="H497" t="s">
        <v>666</v>
      </c>
      <c r="I497">
        <v>3765.64</v>
      </c>
      <c r="K497" s="4" t="str">
        <f t="shared" si="29"/>
        <v/>
      </c>
      <c r="L497" s="4" t="str">
        <f t="shared" si="30"/>
        <v/>
      </c>
      <c r="M497" s="4" t="str">
        <f>IF(AND($H497="Expense Total",NOT(ISBLANK($L497))), VLOOKUP($L497,'Cash Flow Report'!$A$7:$T$107,4,FALSE),"")</f>
        <v/>
      </c>
      <c r="O497" s="4" t="str">
        <f t="shared" si="31"/>
        <v/>
      </c>
      <c r="P497" s="4" t="str">
        <f t="shared" si="32"/>
        <v/>
      </c>
      <c r="Q497" s="4" t="str">
        <f>IF(AND($H497="Income Total",NOT(ISBLANK($P497))), VLOOKUP($P497,'Cash Flow Report'!$A$7:$T$107,7,FALSE),"")</f>
        <v/>
      </c>
    </row>
    <row r="498" spans="1:17" x14ac:dyDescent="0.25">
      <c r="A498" t="s">
        <v>657</v>
      </c>
      <c r="B498" t="s">
        <v>18</v>
      </c>
      <c r="C498" t="s">
        <v>59</v>
      </c>
      <c r="D498" t="s">
        <v>390</v>
      </c>
      <c r="E498" t="s">
        <v>130</v>
      </c>
      <c r="F498" t="s">
        <v>18</v>
      </c>
      <c r="G498" t="s">
        <v>662</v>
      </c>
      <c r="H498" t="s">
        <v>18</v>
      </c>
      <c r="I498">
        <v>0</v>
      </c>
      <c r="K498" s="4" t="str">
        <f t="shared" si="29"/>
        <v/>
      </c>
      <c r="L498" s="4" t="str">
        <f t="shared" si="30"/>
        <v/>
      </c>
      <c r="M498" s="4" t="str">
        <f>IF(AND($H498="Expense Total",NOT(ISBLANK($L498))), VLOOKUP($L498,'Cash Flow Report'!$A$7:$T$107,4,FALSE),"")</f>
        <v/>
      </c>
      <c r="O498" s="4" t="str">
        <f t="shared" si="31"/>
        <v/>
      </c>
      <c r="P498" s="4" t="str">
        <f t="shared" si="32"/>
        <v/>
      </c>
      <c r="Q498" s="4" t="str">
        <f>IF(AND($H498="Income Total",NOT(ISBLANK($P498))), VLOOKUP($P498,'Cash Flow Report'!$A$7:$T$107,7,FALSE),"")</f>
        <v/>
      </c>
    </row>
    <row r="499" spans="1:17" x14ac:dyDescent="0.25">
      <c r="A499" t="s">
        <v>657</v>
      </c>
      <c r="B499" t="s">
        <v>18</v>
      </c>
      <c r="C499" t="s">
        <v>59</v>
      </c>
      <c r="D499" t="s">
        <v>390</v>
      </c>
      <c r="E499" t="s">
        <v>130</v>
      </c>
      <c r="F499" t="s">
        <v>18</v>
      </c>
      <c r="G499" t="s">
        <v>665</v>
      </c>
      <c r="H499" t="s">
        <v>18</v>
      </c>
      <c r="I499">
        <v>0</v>
      </c>
      <c r="K499" s="4" t="str">
        <f t="shared" si="29"/>
        <v/>
      </c>
      <c r="L499" s="4" t="str">
        <f t="shared" si="30"/>
        <v/>
      </c>
      <c r="M499" s="4" t="str">
        <f>IF(AND($H499="Expense Total",NOT(ISBLANK($L499))), VLOOKUP($L499,'Cash Flow Report'!$A$7:$T$107,4,FALSE),"")</f>
        <v/>
      </c>
      <c r="O499" s="4" t="str">
        <f t="shared" si="31"/>
        <v/>
      </c>
      <c r="P499" s="4" t="str">
        <f t="shared" si="32"/>
        <v/>
      </c>
      <c r="Q499" s="4" t="str">
        <f>IF(AND($H499="Income Total",NOT(ISBLANK($P499))), VLOOKUP($P499,'Cash Flow Report'!$A$7:$T$107,7,FALSE),"")</f>
        <v/>
      </c>
    </row>
    <row r="500" spans="1:17" x14ac:dyDescent="0.25">
      <c r="A500" t="s">
        <v>657</v>
      </c>
      <c r="B500" t="s">
        <v>667</v>
      </c>
      <c r="C500" t="s">
        <v>15</v>
      </c>
      <c r="D500" t="s">
        <v>16</v>
      </c>
      <c r="E500" t="s">
        <v>130</v>
      </c>
      <c r="F500" t="s">
        <v>18</v>
      </c>
      <c r="G500" t="s">
        <v>659</v>
      </c>
      <c r="H500" t="s">
        <v>660</v>
      </c>
      <c r="I500">
        <v>27055.55</v>
      </c>
      <c r="K500" s="4" t="str">
        <f t="shared" si="29"/>
        <v/>
      </c>
      <c r="L500" s="4" t="str">
        <f t="shared" si="30"/>
        <v/>
      </c>
      <c r="M500" s="4" t="str">
        <f>IF(AND($H500="Expense Total",NOT(ISBLANK($L500))), VLOOKUP($L500,'Cash Flow Report'!$A$7:$T$107,4,FALSE),"")</f>
        <v/>
      </c>
      <c r="O500" s="4" t="str">
        <f t="shared" si="31"/>
        <v/>
      </c>
      <c r="P500" s="4" t="str">
        <f t="shared" si="32"/>
        <v/>
      </c>
      <c r="Q500" s="4" t="str">
        <f>IF(AND($H500="Income Total",NOT(ISBLANK($P500))), VLOOKUP($P500,'Cash Flow Report'!$A$7:$T$107,7,FALSE),"")</f>
        <v/>
      </c>
    </row>
    <row r="501" spans="1:17" x14ac:dyDescent="0.25">
      <c r="A501" t="s">
        <v>657</v>
      </c>
      <c r="B501" t="s">
        <v>668</v>
      </c>
      <c r="C501" t="s">
        <v>15</v>
      </c>
      <c r="D501" t="s">
        <v>16</v>
      </c>
      <c r="E501" t="s">
        <v>130</v>
      </c>
      <c r="F501" t="s">
        <v>18</v>
      </c>
      <c r="G501" t="s">
        <v>669</v>
      </c>
      <c r="H501" t="s">
        <v>670</v>
      </c>
      <c r="I501">
        <v>23946.59</v>
      </c>
      <c r="K501" s="4" t="str">
        <f t="shared" si="29"/>
        <v/>
      </c>
      <c r="L501" s="4" t="str">
        <f t="shared" si="30"/>
        <v/>
      </c>
      <c r="M501" s="4" t="str">
        <f>IF(AND($H501="Expense Total",NOT(ISBLANK($L501))), VLOOKUP($L501,'Cash Flow Report'!$A$7:$T$107,4,FALSE),"")</f>
        <v/>
      </c>
      <c r="O501" s="4" t="str">
        <f t="shared" si="31"/>
        <v/>
      </c>
      <c r="P501" s="4" t="str">
        <f t="shared" si="32"/>
        <v/>
      </c>
      <c r="Q501" s="4" t="str">
        <f>IF(AND($H501="Income Total",NOT(ISBLANK($P501))), VLOOKUP($P501,'Cash Flow Report'!$A$7:$T$107,7,FALSE),"")</f>
        <v/>
      </c>
    </row>
    <row r="502" spans="1:17" x14ac:dyDescent="0.25">
      <c r="A502" t="s">
        <v>657</v>
      </c>
      <c r="B502" t="s">
        <v>18</v>
      </c>
      <c r="C502" t="s">
        <v>59</v>
      </c>
      <c r="D502" t="s">
        <v>671</v>
      </c>
      <c r="E502" t="s">
        <v>130</v>
      </c>
      <c r="F502" t="s">
        <v>18</v>
      </c>
      <c r="G502" t="s">
        <v>669</v>
      </c>
      <c r="H502" t="s">
        <v>18</v>
      </c>
      <c r="I502">
        <v>0</v>
      </c>
      <c r="K502" s="4" t="str">
        <f t="shared" si="29"/>
        <v/>
      </c>
      <c r="L502" s="4" t="str">
        <f t="shared" si="30"/>
        <v/>
      </c>
      <c r="M502" s="4" t="str">
        <f>IF(AND($H502="Expense Total",NOT(ISBLANK($L502))), VLOOKUP($L502,'Cash Flow Report'!$A$7:$T$107,4,FALSE),"")</f>
        <v/>
      </c>
      <c r="O502" s="4" t="str">
        <f t="shared" si="31"/>
        <v/>
      </c>
      <c r="P502" s="4" t="str">
        <f t="shared" si="32"/>
        <v/>
      </c>
      <c r="Q502" s="4" t="str">
        <f>IF(AND($H502="Income Total",NOT(ISBLANK($P502))), VLOOKUP($P502,'Cash Flow Report'!$A$7:$T$107,7,FALSE),"")</f>
        <v/>
      </c>
    </row>
    <row r="503" spans="1:17" x14ac:dyDescent="0.25">
      <c r="A503" t="s">
        <v>657</v>
      </c>
      <c r="B503" t="s">
        <v>672</v>
      </c>
      <c r="C503" t="s">
        <v>15</v>
      </c>
      <c r="D503" t="s">
        <v>42</v>
      </c>
      <c r="E503" t="s">
        <v>130</v>
      </c>
      <c r="F503" t="s">
        <v>18</v>
      </c>
      <c r="G503" t="s">
        <v>669</v>
      </c>
      <c r="H503" t="s">
        <v>670</v>
      </c>
      <c r="I503">
        <v>900</v>
      </c>
      <c r="K503" s="4" t="str">
        <f t="shared" si="29"/>
        <v/>
      </c>
      <c r="L503" s="4" t="str">
        <f t="shared" si="30"/>
        <v/>
      </c>
      <c r="M503" s="4" t="str">
        <f>IF(AND($H503="Expense Total",NOT(ISBLANK($L503))), VLOOKUP($L503,'Cash Flow Report'!$A$7:$T$107,4,FALSE),"")</f>
        <v/>
      </c>
      <c r="O503" s="4" t="str">
        <f t="shared" si="31"/>
        <v/>
      </c>
      <c r="P503" s="4" t="str">
        <f t="shared" si="32"/>
        <v/>
      </c>
      <c r="Q503" s="4" t="str">
        <f>IF(AND($H503="Income Total",NOT(ISBLANK($P503))), VLOOKUP($P503,'Cash Flow Report'!$A$7:$T$107,7,FALSE),"")</f>
        <v/>
      </c>
    </row>
    <row r="504" spans="1:17" x14ac:dyDescent="0.25">
      <c r="A504" t="s">
        <v>657</v>
      </c>
      <c r="B504" t="s">
        <v>18</v>
      </c>
      <c r="C504" t="s">
        <v>59</v>
      </c>
      <c r="D504" t="s">
        <v>170</v>
      </c>
      <c r="E504" t="s">
        <v>130</v>
      </c>
      <c r="F504" t="s">
        <v>18</v>
      </c>
      <c r="G504" t="s">
        <v>669</v>
      </c>
      <c r="H504" t="s">
        <v>18</v>
      </c>
      <c r="I504">
        <v>0</v>
      </c>
      <c r="K504" s="4" t="str">
        <f t="shared" si="29"/>
        <v/>
      </c>
      <c r="L504" s="4" t="str">
        <f t="shared" si="30"/>
        <v/>
      </c>
      <c r="M504" s="4" t="str">
        <f>IF(AND($H504="Expense Total",NOT(ISBLANK($L504))), VLOOKUP($L504,'Cash Flow Report'!$A$7:$T$107,4,FALSE),"")</f>
        <v/>
      </c>
      <c r="O504" s="4" t="str">
        <f t="shared" si="31"/>
        <v/>
      </c>
      <c r="P504" s="4" t="str">
        <f t="shared" si="32"/>
        <v/>
      </c>
      <c r="Q504" s="4" t="str">
        <f>IF(AND($H504="Income Total",NOT(ISBLANK($P504))), VLOOKUP($P504,'Cash Flow Report'!$A$7:$T$107,7,FALSE),"")</f>
        <v/>
      </c>
    </row>
    <row r="505" spans="1:17" x14ac:dyDescent="0.25">
      <c r="A505" t="s">
        <v>657</v>
      </c>
      <c r="B505" t="s">
        <v>18</v>
      </c>
      <c r="C505" t="s">
        <v>36</v>
      </c>
      <c r="D505" t="s">
        <v>46</v>
      </c>
      <c r="E505" t="s">
        <v>18</v>
      </c>
      <c r="F505" t="s">
        <v>18</v>
      </c>
      <c r="G505" t="s">
        <v>662</v>
      </c>
      <c r="H505" t="s">
        <v>18</v>
      </c>
      <c r="I505">
        <v>-484.97</v>
      </c>
      <c r="K505" s="4" t="str">
        <f t="shared" si="29"/>
        <v/>
      </c>
      <c r="L505" s="4" t="str">
        <f t="shared" si="30"/>
        <v/>
      </c>
      <c r="M505" s="4" t="str">
        <f>IF(AND($H505="Expense Total",NOT(ISBLANK($L505))), VLOOKUP($L505,'Cash Flow Report'!$A$7:$T$107,4,FALSE),"")</f>
        <v/>
      </c>
      <c r="O505" s="4" t="str">
        <f t="shared" si="31"/>
        <v/>
      </c>
      <c r="P505" s="4" t="str">
        <f t="shared" si="32"/>
        <v/>
      </c>
      <c r="Q505" s="4" t="str">
        <f>IF(AND($H505="Income Total",NOT(ISBLANK($P505))), VLOOKUP($P505,'Cash Flow Report'!$A$7:$T$107,7,FALSE),"")</f>
        <v/>
      </c>
    </row>
    <row r="506" spans="1:17" x14ac:dyDescent="0.25">
      <c r="A506" t="s">
        <v>657</v>
      </c>
      <c r="B506" t="s">
        <v>18</v>
      </c>
      <c r="C506" t="s">
        <v>36</v>
      </c>
      <c r="D506" t="s">
        <v>46</v>
      </c>
      <c r="E506" t="s">
        <v>18</v>
      </c>
      <c r="F506" t="s">
        <v>18</v>
      </c>
      <c r="G506" t="s">
        <v>665</v>
      </c>
      <c r="H506" t="s">
        <v>18</v>
      </c>
      <c r="I506">
        <v>-3765.64</v>
      </c>
      <c r="K506" s="4" t="str">
        <f t="shared" si="29"/>
        <v/>
      </c>
      <c r="L506" s="4" t="str">
        <f t="shared" si="30"/>
        <v/>
      </c>
      <c r="M506" s="4" t="str">
        <f>IF(AND($H506="Expense Total",NOT(ISBLANK($L506))), VLOOKUP($L506,'Cash Flow Report'!$A$7:$T$107,4,FALSE),"")</f>
        <v/>
      </c>
      <c r="O506" s="4" t="str">
        <f t="shared" si="31"/>
        <v/>
      </c>
      <c r="P506" s="4" t="str">
        <f t="shared" si="32"/>
        <v/>
      </c>
      <c r="Q506" s="4" t="str">
        <f>IF(AND($H506="Income Total",NOT(ISBLANK($P506))), VLOOKUP($P506,'Cash Flow Report'!$A$7:$T$107,7,FALSE),"")</f>
        <v/>
      </c>
    </row>
    <row r="507" spans="1:17" x14ac:dyDescent="0.25">
      <c r="A507" t="s">
        <v>657</v>
      </c>
      <c r="B507" t="s">
        <v>18</v>
      </c>
      <c r="C507" t="s">
        <v>36</v>
      </c>
      <c r="D507" t="s">
        <v>46</v>
      </c>
      <c r="E507" t="s">
        <v>18</v>
      </c>
      <c r="F507" t="s">
        <v>18</v>
      </c>
      <c r="G507" t="s">
        <v>659</v>
      </c>
      <c r="H507" t="s">
        <v>18</v>
      </c>
      <c r="I507">
        <v>-82192.800000000003</v>
      </c>
      <c r="K507" s="4" t="str">
        <f t="shared" si="29"/>
        <v/>
      </c>
      <c r="L507" s="4" t="str">
        <f t="shared" si="30"/>
        <v/>
      </c>
      <c r="M507" s="4" t="str">
        <f>IF(AND($H507="Expense Total",NOT(ISBLANK($L507))), VLOOKUP($L507,'Cash Flow Report'!$A$7:$T$107,4,FALSE),"")</f>
        <v/>
      </c>
      <c r="O507" s="4" t="str">
        <f t="shared" si="31"/>
        <v/>
      </c>
      <c r="P507" s="4" t="str">
        <f t="shared" si="32"/>
        <v/>
      </c>
      <c r="Q507" s="4" t="str">
        <f>IF(AND($H507="Income Total",NOT(ISBLANK($P507))), VLOOKUP($P507,'Cash Flow Report'!$A$7:$T$107,7,FALSE),"")</f>
        <v/>
      </c>
    </row>
    <row r="508" spans="1:17" x14ac:dyDescent="0.25">
      <c r="A508" t="s">
        <v>657</v>
      </c>
      <c r="B508" t="s">
        <v>18</v>
      </c>
      <c r="C508" t="s">
        <v>36</v>
      </c>
      <c r="D508" t="s">
        <v>46</v>
      </c>
      <c r="E508" t="s">
        <v>18</v>
      </c>
      <c r="F508" t="s">
        <v>18</v>
      </c>
      <c r="G508" t="s">
        <v>669</v>
      </c>
      <c r="H508" t="s">
        <v>18</v>
      </c>
      <c r="I508">
        <v>-24846.59</v>
      </c>
      <c r="K508" s="4" t="str">
        <f t="shared" si="29"/>
        <v/>
      </c>
      <c r="L508" s="4" t="str">
        <f t="shared" si="30"/>
        <v/>
      </c>
      <c r="M508" s="4" t="str">
        <f>IF(AND($H508="Expense Total",NOT(ISBLANK($L508))), VLOOKUP($L508,'Cash Flow Report'!$A$7:$T$107,4,FALSE),"")</f>
        <v/>
      </c>
      <c r="O508" s="4" t="str">
        <f t="shared" si="31"/>
        <v/>
      </c>
      <c r="P508" s="4" t="str">
        <f t="shared" si="32"/>
        <v/>
      </c>
      <c r="Q508" s="4" t="str">
        <f>IF(AND($H508="Income Total",NOT(ISBLANK($P508))), VLOOKUP($P508,'Cash Flow Report'!$A$7:$T$107,7,FALSE),"")</f>
        <v/>
      </c>
    </row>
    <row r="509" spans="1:17" ht="15.75" x14ac:dyDescent="0.25">
      <c r="A509" t="s">
        <v>657</v>
      </c>
      <c r="B509" t="s">
        <v>18</v>
      </c>
      <c r="C509" t="s">
        <v>18</v>
      </c>
      <c r="D509" t="s">
        <v>18</v>
      </c>
      <c r="E509" t="s">
        <v>18</v>
      </c>
      <c r="F509" t="s">
        <v>18</v>
      </c>
      <c r="G509" t="s">
        <v>18</v>
      </c>
      <c r="H509" s="3" t="s">
        <v>35</v>
      </c>
      <c r="I509">
        <v>0</v>
      </c>
      <c r="K509" s="4">
        <f t="shared" si="29"/>
        <v>0</v>
      </c>
      <c r="L509" s="4" t="str">
        <f t="shared" si="30"/>
        <v>60 Lyon</v>
      </c>
      <c r="M509" s="4">
        <f>IF(AND($H509="Expense Total",NOT(ISBLANK($L509))), VLOOKUP($L509,'Cash Flow Report'!$A$7:$T$107,4,FALSE),"")</f>
        <v>0</v>
      </c>
      <c r="O509" s="4" t="str">
        <f t="shared" si="31"/>
        <v/>
      </c>
      <c r="P509" s="4" t="str">
        <f t="shared" si="32"/>
        <v/>
      </c>
      <c r="Q509" s="4" t="str">
        <f>IF(AND($H509="Income Total",NOT(ISBLANK($P509))), VLOOKUP($P509,'Cash Flow Report'!$A$7:$T$107,7,FALSE),"")</f>
        <v/>
      </c>
    </row>
    <row r="510" spans="1:17" x14ac:dyDescent="0.25">
      <c r="A510" t="s">
        <v>657</v>
      </c>
      <c r="B510" t="s">
        <v>18</v>
      </c>
      <c r="C510" t="s">
        <v>36</v>
      </c>
      <c r="D510" t="s">
        <v>37</v>
      </c>
      <c r="E510" t="s">
        <v>18</v>
      </c>
      <c r="F510" t="s">
        <v>18</v>
      </c>
      <c r="G510" t="s">
        <v>673</v>
      </c>
      <c r="H510" t="s">
        <v>18</v>
      </c>
      <c r="I510">
        <v>307791.46999999997</v>
      </c>
      <c r="K510" s="4" t="str">
        <f t="shared" si="29"/>
        <v/>
      </c>
      <c r="L510" s="4" t="str">
        <f t="shared" si="30"/>
        <v/>
      </c>
      <c r="M510" s="4" t="str">
        <f>IF(AND($H510="Expense Total",NOT(ISBLANK($L510))), VLOOKUP($L510,'Cash Flow Report'!$A$7:$T$107,4,FALSE),"")</f>
        <v/>
      </c>
      <c r="O510" s="4" t="str">
        <f t="shared" si="31"/>
        <v/>
      </c>
      <c r="P510" s="4" t="str">
        <f t="shared" si="32"/>
        <v/>
      </c>
      <c r="Q510" s="4" t="str">
        <f>IF(AND($H510="Income Total",NOT(ISBLANK($P510))), VLOOKUP($P510,'Cash Flow Report'!$A$7:$T$107,7,FALSE),"")</f>
        <v/>
      </c>
    </row>
    <row r="511" spans="1:17" ht="15.75" x14ac:dyDescent="0.25">
      <c r="A511" t="s">
        <v>657</v>
      </c>
      <c r="B511" t="s">
        <v>18</v>
      </c>
      <c r="C511" t="s">
        <v>18</v>
      </c>
      <c r="D511" t="s">
        <v>18</v>
      </c>
      <c r="E511" t="s">
        <v>18</v>
      </c>
      <c r="F511" t="s">
        <v>18</v>
      </c>
      <c r="G511" t="s">
        <v>18</v>
      </c>
      <c r="H511" s="3" t="s">
        <v>39</v>
      </c>
      <c r="I511">
        <v>307791.46999999997</v>
      </c>
      <c r="K511" s="4" t="str">
        <f t="shared" si="29"/>
        <v/>
      </c>
      <c r="L511" s="4" t="str">
        <f t="shared" si="30"/>
        <v/>
      </c>
      <c r="M511" s="4" t="str">
        <f>IF(AND($H511="Expense Total",NOT(ISBLANK($L511))), VLOOKUP($L511,'Cash Flow Report'!$A$7:$T$107,4,FALSE),"")</f>
        <v/>
      </c>
      <c r="O511" s="4">
        <f t="shared" si="31"/>
        <v>307791.46999999997</v>
      </c>
      <c r="P511" s="4" t="str">
        <f t="shared" si="32"/>
        <v>60 Lyon</v>
      </c>
      <c r="Q511" s="4">
        <f>IF(AND($H511="Income Total",NOT(ISBLANK($P511))), VLOOKUP($P511,'Cash Flow Report'!$A$7:$T$107,7,FALSE),"")</f>
        <v>307791.46999999997</v>
      </c>
    </row>
    <row r="512" spans="1:17" x14ac:dyDescent="0.25">
      <c r="K512" s="4" t="str">
        <f t="shared" si="29"/>
        <v/>
      </c>
      <c r="L512" s="4" t="str">
        <f t="shared" si="30"/>
        <v/>
      </c>
      <c r="M512" s="4" t="str">
        <f>IF(AND($H512="Expense Total",NOT(ISBLANK($L512))), VLOOKUP($L512,'Cash Flow Report'!$A$7:$T$107,4,FALSE),"")</f>
        <v/>
      </c>
      <c r="O512" s="4" t="str">
        <f t="shared" si="31"/>
        <v/>
      </c>
      <c r="P512" s="4" t="str">
        <f t="shared" si="32"/>
        <v/>
      </c>
      <c r="Q512" s="4" t="str">
        <f>IF(AND($H512="Income Total",NOT(ISBLANK($P512))), VLOOKUP($P512,'Cash Flow Report'!$A$7:$T$107,7,FALSE),"")</f>
        <v/>
      </c>
    </row>
    <row r="513" spans="1:17" x14ac:dyDescent="0.25">
      <c r="A513" t="s">
        <v>674</v>
      </c>
      <c r="B513" t="s">
        <v>675</v>
      </c>
      <c r="C513" t="s">
        <v>15</v>
      </c>
      <c r="D513" t="s">
        <v>107</v>
      </c>
      <c r="E513" t="s">
        <v>676</v>
      </c>
      <c r="F513" t="s">
        <v>18</v>
      </c>
      <c r="G513" t="s">
        <v>677</v>
      </c>
      <c r="H513" t="s">
        <v>678</v>
      </c>
      <c r="I513">
        <v>30000</v>
      </c>
      <c r="K513" s="4" t="str">
        <f t="shared" si="29"/>
        <v/>
      </c>
      <c r="L513" s="4" t="str">
        <f t="shared" si="30"/>
        <v/>
      </c>
      <c r="M513" s="4" t="str">
        <f>IF(AND($H513="Expense Total",NOT(ISBLANK($L513))), VLOOKUP($L513,'Cash Flow Report'!$A$7:$T$107,4,FALSE),"")</f>
        <v/>
      </c>
      <c r="O513" s="4" t="str">
        <f t="shared" si="31"/>
        <v/>
      </c>
      <c r="P513" s="4" t="str">
        <f t="shared" si="32"/>
        <v/>
      </c>
      <c r="Q513" s="4" t="str">
        <f>IF(AND($H513="Income Total",NOT(ISBLANK($P513))), VLOOKUP($P513,'Cash Flow Report'!$A$7:$T$107,7,FALSE),"")</f>
        <v/>
      </c>
    </row>
    <row r="514" spans="1:17" x14ac:dyDescent="0.25">
      <c r="A514" t="s">
        <v>674</v>
      </c>
      <c r="B514" t="s">
        <v>679</v>
      </c>
      <c r="C514" t="s">
        <v>15</v>
      </c>
      <c r="D514" t="s">
        <v>22</v>
      </c>
      <c r="E514" t="s">
        <v>43</v>
      </c>
      <c r="F514" t="s">
        <v>18</v>
      </c>
      <c r="G514" t="s">
        <v>680</v>
      </c>
      <c r="H514" t="s">
        <v>681</v>
      </c>
      <c r="I514">
        <v>90790.12</v>
      </c>
      <c r="K514" s="4" t="str">
        <f t="shared" si="29"/>
        <v/>
      </c>
      <c r="L514" s="4" t="str">
        <f t="shared" si="30"/>
        <v/>
      </c>
      <c r="M514" s="4" t="str">
        <f>IF(AND($H514="Expense Total",NOT(ISBLANK($L514))), VLOOKUP($L514,'Cash Flow Report'!$A$7:$T$107,4,FALSE),"")</f>
        <v/>
      </c>
      <c r="O514" s="4" t="str">
        <f t="shared" si="31"/>
        <v/>
      </c>
      <c r="P514" s="4" t="str">
        <f t="shared" si="32"/>
        <v/>
      </c>
      <c r="Q514" s="4" t="str">
        <f>IF(AND($H514="Income Total",NOT(ISBLANK($P514))), VLOOKUP($P514,'Cash Flow Report'!$A$7:$T$107,7,FALSE),"")</f>
        <v/>
      </c>
    </row>
    <row r="515" spans="1:17" x14ac:dyDescent="0.25">
      <c r="A515" t="s">
        <v>674</v>
      </c>
      <c r="B515" t="s">
        <v>682</v>
      </c>
      <c r="C515" t="s">
        <v>15</v>
      </c>
      <c r="D515" t="s">
        <v>22</v>
      </c>
      <c r="E515" t="s">
        <v>683</v>
      </c>
      <c r="F515" t="s">
        <v>18</v>
      </c>
      <c r="G515" t="s">
        <v>684</v>
      </c>
      <c r="H515" t="s">
        <v>685</v>
      </c>
      <c r="I515">
        <v>600</v>
      </c>
      <c r="K515" s="4" t="str">
        <f t="shared" si="29"/>
        <v/>
      </c>
      <c r="L515" s="4" t="str">
        <f t="shared" si="30"/>
        <v/>
      </c>
      <c r="M515" s="4" t="str">
        <f>IF(AND($H515="Expense Total",NOT(ISBLANK($L515))), VLOOKUP($L515,'Cash Flow Report'!$A$7:$T$107,4,FALSE),"")</f>
        <v/>
      </c>
      <c r="O515" s="4" t="str">
        <f t="shared" si="31"/>
        <v/>
      </c>
      <c r="P515" s="4" t="str">
        <f t="shared" si="32"/>
        <v/>
      </c>
      <c r="Q515" s="4" t="str">
        <f>IF(AND($H515="Income Total",NOT(ISBLANK($P515))), VLOOKUP($P515,'Cash Flow Report'!$A$7:$T$107,7,FALSE),"")</f>
        <v/>
      </c>
    </row>
    <row r="516" spans="1:17" x14ac:dyDescent="0.25">
      <c r="A516" t="s">
        <v>674</v>
      </c>
      <c r="B516" t="s">
        <v>18</v>
      </c>
      <c r="C516" t="s">
        <v>59</v>
      </c>
      <c r="D516" t="s">
        <v>203</v>
      </c>
      <c r="E516" t="s">
        <v>683</v>
      </c>
      <c r="F516" t="s">
        <v>18</v>
      </c>
      <c r="G516" t="s">
        <v>684</v>
      </c>
      <c r="H516" t="s">
        <v>18</v>
      </c>
      <c r="I516">
        <v>0</v>
      </c>
      <c r="K516" s="4" t="str">
        <f t="shared" si="29"/>
        <v/>
      </c>
      <c r="L516" s="4" t="str">
        <f t="shared" si="30"/>
        <v/>
      </c>
      <c r="M516" s="4" t="str">
        <f>IF(AND($H516="Expense Total",NOT(ISBLANK($L516))), VLOOKUP($L516,'Cash Flow Report'!$A$7:$T$107,4,FALSE),"")</f>
        <v/>
      </c>
      <c r="O516" s="4" t="str">
        <f t="shared" si="31"/>
        <v/>
      </c>
      <c r="P516" s="4" t="str">
        <f t="shared" si="32"/>
        <v/>
      </c>
      <c r="Q516" s="4" t="str">
        <f>IF(AND($H516="Income Total",NOT(ISBLANK($P516))), VLOOKUP($P516,'Cash Flow Report'!$A$7:$T$107,7,FALSE),"")</f>
        <v/>
      </c>
    </row>
    <row r="517" spans="1:17" x14ac:dyDescent="0.25">
      <c r="A517" t="s">
        <v>674</v>
      </c>
      <c r="B517" t="s">
        <v>686</v>
      </c>
      <c r="C517" t="s">
        <v>15</v>
      </c>
      <c r="D517" t="s">
        <v>242</v>
      </c>
      <c r="E517" t="s">
        <v>43</v>
      </c>
      <c r="F517" t="s">
        <v>18</v>
      </c>
      <c r="G517" t="s">
        <v>680</v>
      </c>
      <c r="H517" t="s">
        <v>681</v>
      </c>
      <c r="I517">
        <v>86850.75</v>
      </c>
      <c r="K517" s="4" t="str">
        <f t="shared" si="29"/>
        <v/>
      </c>
      <c r="L517" s="4" t="str">
        <f t="shared" si="30"/>
        <v/>
      </c>
      <c r="M517" s="4" t="str">
        <f>IF(AND($H517="Expense Total",NOT(ISBLANK($L517))), VLOOKUP($L517,'Cash Flow Report'!$A$7:$T$107,4,FALSE),"")</f>
        <v/>
      </c>
      <c r="O517" s="4" t="str">
        <f t="shared" si="31"/>
        <v/>
      </c>
      <c r="P517" s="4" t="str">
        <f t="shared" si="32"/>
        <v/>
      </c>
      <c r="Q517" s="4" t="str">
        <f>IF(AND($H517="Income Total",NOT(ISBLANK($P517))), VLOOKUP($P517,'Cash Flow Report'!$A$7:$T$107,7,FALSE),"")</f>
        <v/>
      </c>
    </row>
    <row r="518" spans="1:17" x14ac:dyDescent="0.25">
      <c r="A518" t="s">
        <v>674</v>
      </c>
      <c r="B518" t="s">
        <v>687</v>
      </c>
      <c r="C518" t="s">
        <v>15</v>
      </c>
      <c r="D518" t="s">
        <v>137</v>
      </c>
      <c r="E518" t="s">
        <v>43</v>
      </c>
      <c r="F518" t="s">
        <v>18</v>
      </c>
      <c r="G518" t="s">
        <v>680</v>
      </c>
      <c r="H518" t="s">
        <v>681</v>
      </c>
      <c r="I518">
        <v>240429.56</v>
      </c>
      <c r="K518" s="4" t="str">
        <f t="shared" ref="K518:K581" si="33">IF($H518="Expense Total", I518,"")</f>
        <v/>
      </c>
      <c r="L518" s="4" t="str">
        <f t="shared" ref="L518:L581" si="34">IF($H518="Expense Total", $A518,"")</f>
        <v/>
      </c>
      <c r="M518" s="4" t="str">
        <f>IF(AND($H518="Expense Total",NOT(ISBLANK($L518))), VLOOKUP($L518,'Cash Flow Report'!$A$7:$T$107,4,FALSE),"")</f>
        <v/>
      </c>
      <c r="O518" s="4" t="str">
        <f t="shared" ref="O518:O581" si="35">IF($H518="Income Total", $I518,"")</f>
        <v/>
      </c>
      <c r="P518" s="4" t="str">
        <f t="shared" ref="P518:P581" si="36">IF($H518="Income Total", $A518,"")</f>
        <v/>
      </c>
      <c r="Q518" s="4" t="str">
        <f>IF(AND($H518="Income Total",NOT(ISBLANK($P518))), VLOOKUP($P518,'Cash Flow Report'!$A$7:$T$107,7,FALSE),"")</f>
        <v/>
      </c>
    </row>
    <row r="519" spans="1:17" x14ac:dyDescent="0.25">
      <c r="A519" t="s">
        <v>674</v>
      </c>
      <c r="B519" t="s">
        <v>688</v>
      </c>
      <c r="C519" t="s">
        <v>15</v>
      </c>
      <c r="D519" t="s">
        <v>71</v>
      </c>
      <c r="E519" t="s">
        <v>689</v>
      </c>
      <c r="F519" t="s">
        <v>18</v>
      </c>
      <c r="G519" t="s">
        <v>690</v>
      </c>
      <c r="H519" t="s">
        <v>691</v>
      </c>
      <c r="I519">
        <v>1444.89</v>
      </c>
      <c r="K519" s="4" t="str">
        <f t="shared" si="33"/>
        <v/>
      </c>
      <c r="L519" s="4" t="str">
        <f t="shared" si="34"/>
        <v/>
      </c>
      <c r="M519" s="4" t="str">
        <f>IF(AND($H519="Expense Total",NOT(ISBLANK($L519))), VLOOKUP($L519,'Cash Flow Report'!$A$7:$T$107,4,FALSE),"")</f>
        <v/>
      </c>
      <c r="O519" s="4" t="str">
        <f t="shared" si="35"/>
        <v/>
      </c>
      <c r="P519" s="4" t="str">
        <f t="shared" si="36"/>
        <v/>
      </c>
      <c r="Q519" s="4" t="str">
        <f>IF(AND($H519="Income Total",NOT(ISBLANK($P519))), VLOOKUP($P519,'Cash Flow Report'!$A$7:$T$107,7,FALSE),"")</f>
        <v/>
      </c>
    </row>
    <row r="520" spans="1:17" x14ac:dyDescent="0.25">
      <c r="A520" t="s">
        <v>674</v>
      </c>
      <c r="B520" t="s">
        <v>18</v>
      </c>
      <c r="C520" t="s">
        <v>36</v>
      </c>
      <c r="D520" t="s">
        <v>46</v>
      </c>
      <c r="E520" t="s">
        <v>18</v>
      </c>
      <c r="F520" t="s">
        <v>18</v>
      </c>
      <c r="G520" t="s">
        <v>684</v>
      </c>
      <c r="H520" t="s">
        <v>18</v>
      </c>
      <c r="I520">
        <v>-53154.6</v>
      </c>
      <c r="K520" s="4" t="str">
        <f t="shared" si="33"/>
        <v/>
      </c>
      <c r="L520" s="4" t="str">
        <f t="shared" si="34"/>
        <v/>
      </c>
      <c r="M520" s="4" t="str">
        <f>IF(AND($H520="Expense Total",NOT(ISBLANK($L520))), VLOOKUP($L520,'Cash Flow Report'!$A$7:$T$107,4,FALSE),"")</f>
        <v/>
      </c>
      <c r="O520" s="4" t="str">
        <f t="shared" si="35"/>
        <v/>
      </c>
      <c r="P520" s="4" t="str">
        <f t="shared" si="36"/>
        <v/>
      </c>
      <c r="Q520" s="4" t="str">
        <f>IF(AND($H520="Income Total",NOT(ISBLANK($P520))), VLOOKUP($P520,'Cash Flow Report'!$A$7:$T$107,7,FALSE),"")</f>
        <v/>
      </c>
    </row>
    <row r="521" spans="1:17" x14ac:dyDescent="0.25">
      <c r="A521" t="s">
        <v>674</v>
      </c>
      <c r="B521" t="s">
        <v>18</v>
      </c>
      <c r="C521" t="s">
        <v>36</v>
      </c>
      <c r="D521" t="s">
        <v>46</v>
      </c>
      <c r="E521" t="s">
        <v>18</v>
      </c>
      <c r="F521" t="s">
        <v>18</v>
      </c>
      <c r="G521" t="s">
        <v>680</v>
      </c>
      <c r="H521" t="s">
        <v>18</v>
      </c>
      <c r="I521">
        <v>-177640.87</v>
      </c>
      <c r="K521" s="4" t="str">
        <f t="shared" si="33"/>
        <v/>
      </c>
      <c r="L521" s="4" t="str">
        <f t="shared" si="34"/>
        <v/>
      </c>
      <c r="M521" s="4" t="str">
        <f>IF(AND($H521="Expense Total",NOT(ISBLANK($L521))), VLOOKUP($L521,'Cash Flow Report'!$A$7:$T$107,4,FALSE),"")</f>
        <v/>
      </c>
      <c r="O521" s="4" t="str">
        <f t="shared" si="35"/>
        <v/>
      </c>
      <c r="P521" s="4" t="str">
        <f t="shared" si="36"/>
        <v/>
      </c>
      <c r="Q521" s="4" t="str">
        <f>IF(AND($H521="Income Total",NOT(ISBLANK($P521))), VLOOKUP($P521,'Cash Flow Report'!$A$7:$T$107,7,FALSE),"")</f>
        <v/>
      </c>
    </row>
    <row r="522" spans="1:17" x14ac:dyDescent="0.25">
      <c r="A522" t="s">
        <v>674</v>
      </c>
      <c r="B522" t="s">
        <v>18</v>
      </c>
      <c r="C522" t="s">
        <v>36</v>
      </c>
      <c r="D522" t="s">
        <v>46</v>
      </c>
      <c r="E522" t="s">
        <v>18</v>
      </c>
      <c r="F522" t="s">
        <v>18</v>
      </c>
      <c r="G522" t="s">
        <v>692</v>
      </c>
      <c r="H522" t="s">
        <v>18</v>
      </c>
      <c r="I522">
        <v>-27499.38</v>
      </c>
      <c r="K522" s="4" t="str">
        <f t="shared" si="33"/>
        <v/>
      </c>
      <c r="L522" s="4" t="str">
        <f t="shared" si="34"/>
        <v/>
      </c>
      <c r="M522" s="4" t="str">
        <f>IF(AND($H522="Expense Total",NOT(ISBLANK($L522))), VLOOKUP($L522,'Cash Flow Report'!$A$7:$T$107,4,FALSE),"")</f>
        <v/>
      </c>
      <c r="O522" s="4" t="str">
        <f t="shared" si="35"/>
        <v/>
      </c>
      <c r="P522" s="4" t="str">
        <f t="shared" si="36"/>
        <v/>
      </c>
      <c r="Q522" s="4" t="str">
        <f>IF(AND($H522="Income Total",NOT(ISBLANK($P522))), VLOOKUP($P522,'Cash Flow Report'!$A$7:$T$107,7,FALSE),"")</f>
        <v/>
      </c>
    </row>
    <row r="523" spans="1:17" x14ac:dyDescent="0.25">
      <c r="A523" t="s">
        <v>674</v>
      </c>
      <c r="B523" t="s">
        <v>693</v>
      </c>
      <c r="C523" t="s">
        <v>15</v>
      </c>
      <c r="D523" t="s">
        <v>48</v>
      </c>
      <c r="E523" t="s">
        <v>43</v>
      </c>
      <c r="F523" t="s">
        <v>18</v>
      </c>
      <c r="G523" t="s">
        <v>680</v>
      </c>
      <c r="H523" t="s">
        <v>681</v>
      </c>
      <c r="I523">
        <v>33120.47</v>
      </c>
      <c r="K523" s="4" t="str">
        <f t="shared" si="33"/>
        <v/>
      </c>
      <c r="L523" s="4" t="str">
        <f t="shared" si="34"/>
        <v/>
      </c>
      <c r="M523" s="4" t="str">
        <f>IF(AND($H523="Expense Total",NOT(ISBLANK($L523))), VLOOKUP($L523,'Cash Flow Report'!$A$7:$T$107,4,FALSE),"")</f>
        <v/>
      </c>
      <c r="O523" s="4" t="str">
        <f t="shared" si="35"/>
        <v/>
      </c>
      <c r="P523" s="4" t="str">
        <f t="shared" si="36"/>
        <v/>
      </c>
      <c r="Q523" s="4" t="str">
        <f>IF(AND($H523="Income Total",NOT(ISBLANK($P523))), VLOOKUP($P523,'Cash Flow Report'!$A$7:$T$107,7,FALSE),"")</f>
        <v/>
      </c>
    </row>
    <row r="524" spans="1:17" x14ac:dyDescent="0.25">
      <c r="A524" t="s">
        <v>674</v>
      </c>
      <c r="B524" t="s">
        <v>18</v>
      </c>
      <c r="C524" t="s">
        <v>36</v>
      </c>
      <c r="D524" t="s">
        <v>12</v>
      </c>
      <c r="E524" t="s">
        <v>18</v>
      </c>
      <c r="F524" t="s">
        <v>18</v>
      </c>
      <c r="G524" t="s">
        <v>680</v>
      </c>
      <c r="H524" t="s">
        <v>18</v>
      </c>
      <c r="I524">
        <v>-273550.03000000003</v>
      </c>
      <c r="K524" s="4" t="str">
        <f t="shared" si="33"/>
        <v/>
      </c>
      <c r="L524" s="4" t="str">
        <f t="shared" si="34"/>
        <v/>
      </c>
      <c r="M524" s="4" t="str">
        <f>IF(AND($H524="Expense Total",NOT(ISBLANK($L524))), VLOOKUP($L524,'Cash Flow Report'!$A$7:$T$107,4,FALSE),"")</f>
        <v/>
      </c>
      <c r="O524" s="4" t="str">
        <f t="shared" si="35"/>
        <v/>
      </c>
      <c r="P524" s="4" t="str">
        <f t="shared" si="36"/>
        <v/>
      </c>
      <c r="Q524" s="4" t="str">
        <f>IF(AND($H524="Income Total",NOT(ISBLANK($P524))), VLOOKUP($P524,'Cash Flow Report'!$A$7:$T$107,7,FALSE),"")</f>
        <v/>
      </c>
    </row>
    <row r="525" spans="1:17" ht="15.75" x14ac:dyDescent="0.25">
      <c r="A525" t="s">
        <v>674</v>
      </c>
      <c r="B525" t="s">
        <v>18</v>
      </c>
      <c r="C525" t="s">
        <v>18</v>
      </c>
      <c r="D525" t="s">
        <v>18</v>
      </c>
      <c r="E525" t="s">
        <v>18</v>
      </c>
      <c r="F525" t="s">
        <v>18</v>
      </c>
      <c r="G525" t="s">
        <v>18</v>
      </c>
      <c r="H525" s="3" t="s">
        <v>35</v>
      </c>
      <c r="I525">
        <v>-48609.09</v>
      </c>
      <c r="K525" s="4">
        <f t="shared" si="33"/>
        <v>-48609.09</v>
      </c>
      <c r="L525" s="4" t="str">
        <f t="shared" si="34"/>
        <v>61 Madison</v>
      </c>
      <c r="M525" s="4">
        <f>IF(AND($H525="Expense Total",NOT(ISBLANK($L525))), VLOOKUP($L525,'Cash Flow Report'!$A$7:$T$107,4,FALSE),"")</f>
        <v>-48609.09</v>
      </c>
      <c r="O525" s="4" t="str">
        <f t="shared" si="35"/>
        <v/>
      </c>
      <c r="P525" s="4" t="str">
        <f t="shared" si="36"/>
        <v/>
      </c>
      <c r="Q525" s="4" t="str">
        <f>IF(AND($H525="Income Total",NOT(ISBLANK($P525))), VLOOKUP($P525,'Cash Flow Report'!$A$7:$T$107,7,FALSE),"")</f>
        <v/>
      </c>
    </row>
    <row r="526" spans="1:17" x14ac:dyDescent="0.25">
      <c r="A526" t="s">
        <v>674</v>
      </c>
      <c r="B526" t="s">
        <v>694</v>
      </c>
      <c r="C526" t="s">
        <v>169</v>
      </c>
      <c r="D526" t="s">
        <v>203</v>
      </c>
      <c r="E526" t="s">
        <v>171</v>
      </c>
      <c r="F526" t="s">
        <v>18</v>
      </c>
      <c r="G526" t="s">
        <v>684</v>
      </c>
      <c r="H526" t="s">
        <v>18</v>
      </c>
      <c r="I526">
        <v>480</v>
      </c>
      <c r="K526" s="4" t="str">
        <f t="shared" si="33"/>
        <v/>
      </c>
      <c r="L526" s="4" t="str">
        <f t="shared" si="34"/>
        <v/>
      </c>
      <c r="M526" s="4" t="str">
        <f>IF(AND($H526="Expense Total",NOT(ISBLANK($L526))), VLOOKUP($L526,'Cash Flow Report'!$A$7:$T$107,4,FALSE),"")</f>
        <v/>
      </c>
      <c r="O526" s="4" t="str">
        <f t="shared" si="35"/>
        <v/>
      </c>
      <c r="P526" s="4" t="str">
        <f t="shared" si="36"/>
        <v/>
      </c>
      <c r="Q526" s="4" t="str">
        <f>IF(AND($H526="Income Total",NOT(ISBLANK($P526))), VLOOKUP($P526,'Cash Flow Report'!$A$7:$T$107,7,FALSE),"")</f>
        <v/>
      </c>
    </row>
    <row r="527" spans="1:17" x14ac:dyDescent="0.25">
      <c r="A527" t="s">
        <v>674</v>
      </c>
      <c r="B527" t="s">
        <v>18</v>
      </c>
      <c r="C527" t="s">
        <v>36</v>
      </c>
      <c r="D527" t="s">
        <v>37</v>
      </c>
      <c r="E527" t="s">
        <v>18</v>
      </c>
      <c r="F527" t="s">
        <v>18</v>
      </c>
      <c r="G527" t="s">
        <v>695</v>
      </c>
      <c r="H527" t="s">
        <v>18</v>
      </c>
      <c r="I527">
        <v>289794.51</v>
      </c>
      <c r="K527" s="4" t="str">
        <f t="shared" si="33"/>
        <v/>
      </c>
      <c r="L527" s="4" t="str">
        <f t="shared" si="34"/>
        <v/>
      </c>
      <c r="M527" s="4" t="str">
        <f>IF(AND($H527="Expense Total",NOT(ISBLANK($L527))), VLOOKUP($L527,'Cash Flow Report'!$A$7:$T$107,4,FALSE),"")</f>
        <v/>
      </c>
      <c r="O527" s="4" t="str">
        <f t="shared" si="35"/>
        <v/>
      </c>
      <c r="P527" s="4" t="str">
        <f t="shared" si="36"/>
        <v/>
      </c>
      <c r="Q527" s="4" t="str">
        <f>IF(AND($H527="Income Total",NOT(ISBLANK($P527))), VLOOKUP($P527,'Cash Flow Report'!$A$7:$T$107,7,FALSE),"")</f>
        <v/>
      </c>
    </row>
    <row r="528" spans="1:17" ht="15.75" x14ac:dyDescent="0.25">
      <c r="A528" t="s">
        <v>674</v>
      </c>
      <c r="B528" t="s">
        <v>18</v>
      </c>
      <c r="C528" t="s">
        <v>18</v>
      </c>
      <c r="D528" t="s">
        <v>18</v>
      </c>
      <c r="E528" t="s">
        <v>18</v>
      </c>
      <c r="F528" t="s">
        <v>18</v>
      </c>
      <c r="G528" t="s">
        <v>18</v>
      </c>
      <c r="H528" s="3" t="s">
        <v>39</v>
      </c>
      <c r="I528">
        <v>290274.51</v>
      </c>
      <c r="K528" s="4" t="str">
        <f t="shared" si="33"/>
        <v/>
      </c>
      <c r="L528" s="4" t="str">
        <f t="shared" si="34"/>
        <v/>
      </c>
      <c r="M528" s="4" t="str">
        <f>IF(AND($H528="Expense Total",NOT(ISBLANK($L528))), VLOOKUP($L528,'Cash Flow Report'!$A$7:$T$107,4,FALSE),"")</f>
        <v/>
      </c>
      <c r="O528" s="4">
        <f t="shared" si="35"/>
        <v>290274.51</v>
      </c>
      <c r="P528" s="4" t="str">
        <f t="shared" si="36"/>
        <v>61 Madison</v>
      </c>
      <c r="Q528" s="4">
        <f>IF(AND($H528="Income Total",NOT(ISBLANK($P528))), VLOOKUP($P528,'Cash Flow Report'!$A$7:$T$107,7,FALSE),"")</f>
        <v>290274.51</v>
      </c>
    </row>
    <row r="529" spans="1:17" x14ac:dyDescent="0.25">
      <c r="K529" s="4" t="str">
        <f t="shared" si="33"/>
        <v/>
      </c>
      <c r="L529" s="4" t="str">
        <f t="shared" si="34"/>
        <v/>
      </c>
      <c r="M529" s="4" t="str">
        <f>IF(AND($H529="Expense Total",NOT(ISBLANK($L529))), VLOOKUP($L529,'Cash Flow Report'!$A$7:$T$107,4,FALSE),"")</f>
        <v/>
      </c>
      <c r="O529" s="4" t="str">
        <f t="shared" si="35"/>
        <v/>
      </c>
      <c r="P529" s="4" t="str">
        <f t="shared" si="36"/>
        <v/>
      </c>
      <c r="Q529" s="4" t="str">
        <f>IF(AND($H529="Income Total",NOT(ISBLANK($P529))), VLOOKUP($P529,'Cash Flow Report'!$A$7:$T$107,7,FALSE),"")</f>
        <v/>
      </c>
    </row>
    <row r="530" spans="1:17" x14ac:dyDescent="0.25">
      <c r="A530" t="s">
        <v>696</v>
      </c>
      <c r="B530" t="s">
        <v>697</v>
      </c>
      <c r="C530" t="s">
        <v>15</v>
      </c>
      <c r="D530" t="s">
        <v>22</v>
      </c>
      <c r="E530" t="s">
        <v>497</v>
      </c>
      <c r="F530" t="s">
        <v>18</v>
      </c>
      <c r="G530" t="s">
        <v>698</v>
      </c>
      <c r="H530" t="s">
        <v>699</v>
      </c>
      <c r="I530">
        <v>266246.96999999997</v>
      </c>
      <c r="K530" s="4" t="str">
        <f t="shared" si="33"/>
        <v/>
      </c>
      <c r="L530" s="4" t="str">
        <f t="shared" si="34"/>
        <v/>
      </c>
      <c r="M530" s="4" t="str">
        <f>IF(AND($H530="Expense Total",NOT(ISBLANK($L530))), VLOOKUP($L530,'Cash Flow Report'!$A$7:$T$107,4,FALSE),"")</f>
        <v/>
      </c>
      <c r="O530" s="4" t="str">
        <f t="shared" si="35"/>
        <v/>
      </c>
      <c r="P530" s="4" t="str">
        <f t="shared" si="36"/>
        <v/>
      </c>
      <c r="Q530" s="4" t="str">
        <f>IF(AND($H530="Income Total",NOT(ISBLANK($P530))), VLOOKUP($P530,'Cash Flow Report'!$A$7:$T$107,7,FALSE),"")</f>
        <v/>
      </c>
    </row>
    <row r="531" spans="1:17" x14ac:dyDescent="0.25">
      <c r="A531" t="s">
        <v>696</v>
      </c>
      <c r="B531" t="s">
        <v>700</v>
      </c>
      <c r="C531" t="s">
        <v>15</v>
      </c>
      <c r="D531" t="s">
        <v>71</v>
      </c>
      <c r="E531" t="s">
        <v>497</v>
      </c>
      <c r="F531" t="s">
        <v>18</v>
      </c>
      <c r="G531" t="s">
        <v>698</v>
      </c>
      <c r="H531" t="s">
        <v>699</v>
      </c>
      <c r="I531">
        <v>5663.02</v>
      </c>
      <c r="K531" s="4" t="str">
        <f t="shared" si="33"/>
        <v/>
      </c>
      <c r="L531" s="4" t="str">
        <f t="shared" si="34"/>
        <v/>
      </c>
      <c r="M531" s="4" t="str">
        <f>IF(AND($H531="Expense Total",NOT(ISBLANK($L531))), VLOOKUP($L531,'Cash Flow Report'!$A$7:$T$107,4,FALSE),"")</f>
        <v/>
      </c>
      <c r="O531" s="4" t="str">
        <f t="shared" si="35"/>
        <v/>
      </c>
      <c r="P531" s="4" t="str">
        <f t="shared" si="36"/>
        <v/>
      </c>
      <c r="Q531" s="4" t="str">
        <f>IF(AND($H531="Income Total",NOT(ISBLANK($P531))), VLOOKUP($P531,'Cash Flow Report'!$A$7:$T$107,7,FALSE),"")</f>
        <v/>
      </c>
    </row>
    <row r="532" spans="1:17" ht="15.75" x14ac:dyDescent="0.25">
      <c r="A532" t="s">
        <v>696</v>
      </c>
      <c r="B532" t="s">
        <v>18</v>
      </c>
      <c r="C532" t="s">
        <v>18</v>
      </c>
      <c r="D532" t="s">
        <v>18</v>
      </c>
      <c r="E532" t="s">
        <v>18</v>
      </c>
      <c r="F532" t="s">
        <v>18</v>
      </c>
      <c r="G532" t="s">
        <v>18</v>
      </c>
      <c r="H532" s="3" t="s">
        <v>35</v>
      </c>
      <c r="I532">
        <v>271909.99</v>
      </c>
      <c r="K532" s="4">
        <f t="shared" si="33"/>
        <v>271909.99</v>
      </c>
      <c r="L532" s="4" t="str">
        <f t="shared" si="34"/>
        <v>62 Mahaska</v>
      </c>
      <c r="M532" s="4">
        <f>IF(AND($H532="Expense Total",NOT(ISBLANK($L532))), VLOOKUP($L532,'Cash Flow Report'!$A$7:$T$107,4,FALSE),"")</f>
        <v>271909.99</v>
      </c>
      <c r="O532" s="4" t="str">
        <f t="shared" si="35"/>
        <v/>
      </c>
      <c r="P532" s="4" t="str">
        <f t="shared" si="36"/>
        <v/>
      </c>
      <c r="Q532" s="4" t="str">
        <f>IF(AND($H532="Income Total",NOT(ISBLANK($P532))), VLOOKUP($P532,'Cash Flow Report'!$A$7:$T$107,7,FALSE),"")</f>
        <v/>
      </c>
    </row>
    <row r="533" spans="1:17" x14ac:dyDescent="0.25">
      <c r="A533" t="s">
        <v>696</v>
      </c>
      <c r="B533" t="s">
        <v>18</v>
      </c>
      <c r="C533" t="s">
        <v>36</v>
      </c>
      <c r="D533" t="s">
        <v>37</v>
      </c>
      <c r="E533" t="s">
        <v>18</v>
      </c>
      <c r="F533" t="s">
        <v>18</v>
      </c>
      <c r="G533" t="s">
        <v>701</v>
      </c>
      <c r="H533" t="s">
        <v>18</v>
      </c>
      <c r="I533">
        <v>278836.03000000003</v>
      </c>
      <c r="K533" s="4" t="str">
        <f t="shared" si="33"/>
        <v/>
      </c>
      <c r="L533" s="4" t="str">
        <f t="shared" si="34"/>
        <v/>
      </c>
      <c r="M533" s="4" t="str">
        <f>IF(AND($H533="Expense Total",NOT(ISBLANK($L533))), VLOOKUP($L533,'Cash Flow Report'!$A$7:$T$107,4,FALSE),"")</f>
        <v/>
      </c>
      <c r="O533" s="4" t="str">
        <f t="shared" si="35"/>
        <v/>
      </c>
      <c r="P533" s="4" t="str">
        <f t="shared" si="36"/>
        <v/>
      </c>
      <c r="Q533" s="4" t="str">
        <f>IF(AND($H533="Income Total",NOT(ISBLANK($P533))), VLOOKUP($P533,'Cash Flow Report'!$A$7:$T$107,7,FALSE),"")</f>
        <v/>
      </c>
    </row>
    <row r="534" spans="1:17" ht="15.75" x14ac:dyDescent="0.25">
      <c r="A534" t="s">
        <v>696</v>
      </c>
      <c r="B534" t="s">
        <v>18</v>
      </c>
      <c r="C534" t="s">
        <v>18</v>
      </c>
      <c r="D534" t="s">
        <v>18</v>
      </c>
      <c r="E534" t="s">
        <v>18</v>
      </c>
      <c r="F534" t="s">
        <v>18</v>
      </c>
      <c r="G534" t="s">
        <v>18</v>
      </c>
      <c r="H534" s="3" t="s">
        <v>39</v>
      </c>
      <c r="I534">
        <v>278836.03000000003</v>
      </c>
      <c r="K534" s="4" t="str">
        <f t="shared" si="33"/>
        <v/>
      </c>
      <c r="L534" s="4" t="str">
        <f t="shared" si="34"/>
        <v/>
      </c>
      <c r="M534" s="4" t="str">
        <f>IF(AND($H534="Expense Total",NOT(ISBLANK($L534))), VLOOKUP($L534,'Cash Flow Report'!$A$7:$T$107,4,FALSE),"")</f>
        <v/>
      </c>
      <c r="O534" s="4">
        <f t="shared" si="35"/>
        <v>278836.03000000003</v>
      </c>
      <c r="P534" s="4" t="str">
        <f t="shared" si="36"/>
        <v>62 Mahaska</v>
      </c>
      <c r="Q534" s="4">
        <f>IF(AND($H534="Income Total",NOT(ISBLANK($P534))), VLOOKUP($P534,'Cash Flow Report'!$A$7:$T$107,7,FALSE),"")</f>
        <v>278836.03000000003</v>
      </c>
    </row>
    <row r="535" spans="1:17" x14ac:dyDescent="0.25">
      <c r="K535" s="4" t="str">
        <f t="shared" si="33"/>
        <v/>
      </c>
      <c r="L535" s="4" t="str">
        <f t="shared" si="34"/>
        <v/>
      </c>
      <c r="M535" s="4" t="str">
        <f>IF(AND($H535="Expense Total",NOT(ISBLANK($L535))), VLOOKUP($L535,'Cash Flow Report'!$A$7:$T$107,4,FALSE),"")</f>
        <v/>
      </c>
      <c r="O535" s="4" t="str">
        <f t="shared" si="35"/>
        <v/>
      </c>
      <c r="P535" s="4" t="str">
        <f t="shared" si="36"/>
        <v/>
      </c>
      <c r="Q535" s="4" t="str">
        <f>IF(AND($H535="Income Total",NOT(ISBLANK($P535))), VLOOKUP($P535,'Cash Flow Report'!$A$7:$T$107,7,FALSE),"")</f>
        <v/>
      </c>
    </row>
    <row r="536" spans="1:17" x14ac:dyDescent="0.25">
      <c r="A536" t="s">
        <v>702</v>
      </c>
      <c r="B536" t="s">
        <v>703</v>
      </c>
      <c r="C536" t="s">
        <v>15</v>
      </c>
      <c r="D536" t="s">
        <v>42</v>
      </c>
      <c r="E536" t="s">
        <v>704</v>
      </c>
      <c r="F536" t="s">
        <v>705</v>
      </c>
      <c r="G536" t="s">
        <v>706</v>
      </c>
      <c r="H536" t="s">
        <v>707</v>
      </c>
      <c r="I536">
        <v>1620</v>
      </c>
      <c r="K536" s="4" t="str">
        <f t="shared" si="33"/>
        <v/>
      </c>
      <c r="L536" s="4" t="str">
        <f t="shared" si="34"/>
        <v/>
      </c>
      <c r="M536" s="4" t="str">
        <f>IF(AND($H536="Expense Total",NOT(ISBLANK($L536))), VLOOKUP($L536,'Cash Flow Report'!$A$7:$T$107,4,FALSE),"")</f>
        <v/>
      </c>
      <c r="O536" s="4" t="str">
        <f t="shared" si="35"/>
        <v/>
      </c>
      <c r="P536" s="4" t="str">
        <f t="shared" si="36"/>
        <v/>
      </c>
      <c r="Q536" s="4" t="str">
        <f>IF(AND($H536="Income Total",NOT(ISBLANK($P536))), VLOOKUP($P536,'Cash Flow Report'!$A$7:$T$107,7,FALSE),"")</f>
        <v/>
      </c>
    </row>
    <row r="537" spans="1:17" x14ac:dyDescent="0.25">
      <c r="A537" t="s">
        <v>702</v>
      </c>
      <c r="B537" t="s">
        <v>708</v>
      </c>
      <c r="C537" t="s">
        <v>15</v>
      </c>
      <c r="D537" t="s">
        <v>22</v>
      </c>
      <c r="E537" t="s">
        <v>709</v>
      </c>
      <c r="F537" t="s">
        <v>18</v>
      </c>
      <c r="G537" t="s">
        <v>706</v>
      </c>
      <c r="H537" t="s">
        <v>706</v>
      </c>
      <c r="I537">
        <v>15718</v>
      </c>
      <c r="K537" s="4" t="str">
        <f t="shared" si="33"/>
        <v/>
      </c>
      <c r="L537" s="4" t="str">
        <f t="shared" si="34"/>
        <v/>
      </c>
      <c r="M537" s="4" t="str">
        <f>IF(AND($H537="Expense Total",NOT(ISBLANK($L537))), VLOOKUP($L537,'Cash Flow Report'!$A$7:$T$107,4,FALSE),"")</f>
        <v/>
      </c>
      <c r="O537" s="4" t="str">
        <f t="shared" si="35"/>
        <v/>
      </c>
      <c r="P537" s="4" t="str">
        <f t="shared" si="36"/>
        <v/>
      </c>
      <c r="Q537" s="4" t="str">
        <f>IF(AND($H537="Income Total",NOT(ISBLANK($P537))), VLOOKUP($P537,'Cash Flow Report'!$A$7:$T$107,7,FALSE),"")</f>
        <v/>
      </c>
    </row>
    <row r="538" spans="1:17" x14ac:dyDescent="0.25">
      <c r="A538" t="s">
        <v>702</v>
      </c>
      <c r="B538" t="s">
        <v>710</v>
      </c>
      <c r="C538" t="s">
        <v>15</v>
      </c>
      <c r="D538" t="s">
        <v>711</v>
      </c>
      <c r="E538" t="s">
        <v>212</v>
      </c>
      <c r="F538" t="s">
        <v>712</v>
      </c>
      <c r="G538" t="s">
        <v>706</v>
      </c>
      <c r="H538" t="s">
        <v>706</v>
      </c>
      <c r="I538">
        <v>28436</v>
      </c>
      <c r="K538" s="4" t="str">
        <f t="shared" si="33"/>
        <v/>
      </c>
      <c r="L538" s="4" t="str">
        <f t="shared" si="34"/>
        <v/>
      </c>
      <c r="M538" s="4" t="str">
        <f>IF(AND($H538="Expense Total",NOT(ISBLANK($L538))), VLOOKUP($L538,'Cash Flow Report'!$A$7:$T$107,4,FALSE),"")</f>
        <v/>
      </c>
      <c r="O538" s="4" t="str">
        <f t="shared" si="35"/>
        <v/>
      </c>
      <c r="P538" s="4" t="str">
        <f t="shared" si="36"/>
        <v/>
      </c>
      <c r="Q538" s="4" t="str">
        <f>IF(AND($H538="Income Total",NOT(ISBLANK($P538))), VLOOKUP($P538,'Cash Flow Report'!$A$7:$T$107,7,FALSE),"")</f>
        <v/>
      </c>
    </row>
    <row r="539" spans="1:17" x14ac:dyDescent="0.25">
      <c r="A539" t="s">
        <v>702</v>
      </c>
      <c r="B539" t="s">
        <v>18</v>
      </c>
      <c r="C539" t="s">
        <v>36</v>
      </c>
      <c r="D539" t="s">
        <v>137</v>
      </c>
      <c r="E539" t="s">
        <v>18</v>
      </c>
      <c r="F539" t="s">
        <v>18</v>
      </c>
      <c r="G539" t="s">
        <v>713</v>
      </c>
      <c r="H539" t="s">
        <v>18</v>
      </c>
      <c r="I539">
        <v>-500000</v>
      </c>
      <c r="K539" s="4" t="str">
        <f t="shared" si="33"/>
        <v/>
      </c>
      <c r="L539" s="4" t="str">
        <f t="shared" si="34"/>
        <v/>
      </c>
      <c r="M539" s="4" t="str">
        <f>IF(AND($H539="Expense Total",NOT(ISBLANK($L539))), VLOOKUP($L539,'Cash Flow Report'!$A$7:$T$107,4,FALSE),"")</f>
        <v/>
      </c>
      <c r="O539" s="4" t="str">
        <f t="shared" si="35"/>
        <v/>
      </c>
      <c r="P539" s="4" t="str">
        <f t="shared" si="36"/>
        <v/>
      </c>
      <c r="Q539" s="4" t="str">
        <f>IF(AND($H539="Income Total",NOT(ISBLANK($P539))), VLOOKUP($P539,'Cash Flow Report'!$A$7:$T$107,7,FALSE),"")</f>
        <v/>
      </c>
    </row>
    <row r="540" spans="1:17" x14ac:dyDescent="0.25">
      <c r="A540" t="s">
        <v>702</v>
      </c>
      <c r="B540" t="s">
        <v>18</v>
      </c>
      <c r="C540" t="s">
        <v>36</v>
      </c>
      <c r="D540" t="s">
        <v>46</v>
      </c>
      <c r="E540" t="s">
        <v>18</v>
      </c>
      <c r="F540" t="s">
        <v>18</v>
      </c>
      <c r="G540" t="s">
        <v>713</v>
      </c>
      <c r="H540" t="s">
        <v>18</v>
      </c>
      <c r="I540">
        <v>484254.08</v>
      </c>
      <c r="K540" s="4" t="str">
        <f t="shared" si="33"/>
        <v/>
      </c>
      <c r="L540" s="4" t="str">
        <f t="shared" si="34"/>
        <v/>
      </c>
      <c r="M540" s="4" t="str">
        <f>IF(AND($H540="Expense Total",NOT(ISBLANK($L540))), VLOOKUP($L540,'Cash Flow Report'!$A$7:$T$107,4,FALSE),"")</f>
        <v/>
      </c>
      <c r="O540" s="4" t="str">
        <f t="shared" si="35"/>
        <v/>
      </c>
      <c r="P540" s="4" t="str">
        <f t="shared" si="36"/>
        <v/>
      </c>
      <c r="Q540" s="4" t="str">
        <f>IF(AND($H540="Income Total",NOT(ISBLANK($P540))), VLOOKUP($P540,'Cash Flow Report'!$A$7:$T$107,7,FALSE),"")</f>
        <v/>
      </c>
    </row>
    <row r="541" spans="1:17" x14ac:dyDescent="0.25">
      <c r="A541" t="s">
        <v>702</v>
      </c>
      <c r="B541" t="s">
        <v>18</v>
      </c>
      <c r="C541" t="s">
        <v>36</v>
      </c>
      <c r="D541" t="s">
        <v>46</v>
      </c>
      <c r="E541" t="s">
        <v>18</v>
      </c>
      <c r="F541" t="s">
        <v>18</v>
      </c>
      <c r="G541" t="s">
        <v>714</v>
      </c>
      <c r="H541" t="s">
        <v>18</v>
      </c>
      <c r="I541">
        <v>-8439.57</v>
      </c>
      <c r="K541" s="4" t="str">
        <f t="shared" si="33"/>
        <v/>
      </c>
      <c r="L541" s="4" t="str">
        <f t="shared" si="34"/>
        <v/>
      </c>
      <c r="M541" s="4" t="str">
        <f>IF(AND($H541="Expense Total",NOT(ISBLANK($L541))), VLOOKUP($L541,'Cash Flow Report'!$A$7:$T$107,4,FALSE),"")</f>
        <v/>
      </c>
      <c r="O541" s="4" t="str">
        <f t="shared" si="35"/>
        <v/>
      </c>
      <c r="P541" s="4" t="str">
        <f t="shared" si="36"/>
        <v/>
      </c>
      <c r="Q541" s="4" t="str">
        <f>IF(AND($H541="Income Total",NOT(ISBLANK($P541))), VLOOKUP($P541,'Cash Flow Report'!$A$7:$T$107,7,FALSE),"")</f>
        <v/>
      </c>
    </row>
    <row r="542" spans="1:17" ht="15.75" x14ac:dyDescent="0.25">
      <c r="A542" t="s">
        <v>702</v>
      </c>
      <c r="B542" t="s">
        <v>18</v>
      </c>
      <c r="C542" t="s">
        <v>18</v>
      </c>
      <c r="D542" t="s">
        <v>18</v>
      </c>
      <c r="E542" t="s">
        <v>18</v>
      </c>
      <c r="F542" t="s">
        <v>18</v>
      </c>
      <c r="G542" t="s">
        <v>18</v>
      </c>
      <c r="H542" s="3" t="s">
        <v>35</v>
      </c>
      <c r="I542">
        <v>21588.51</v>
      </c>
      <c r="K542" s="4">
        <f t="shared" si="33"/>
        <v>21588.51</v>
      </c>
      <c r="L542" s="4" t="str">
        <f t="shared" si="34"/>
        <v>63 Marion</v>
      </c>
      <c r="M542" s="4">
        <f>IF(AND($H542="Expense Total",NOT(ISBLANK($L542))), VLOOKUP($L542,'Cash Flow Report'!$A$7:$T$107,4,FALSE),"")</f>
        <v>21588.51</v>
      </c>
      <c r="O542" s="4" t="str">
        <f t="shared" si="35"/>
        <v/>
      </c>
      <c r="P542" s="4" t="str">
        <f t="shared" si="36"/>
        <v/>
      </c>
      <c r="Q542" s="4" t="str">
        <f>IF(AND($H542="Income Total",NOT(ISBLANK($P542))), VLOOKUP($P542,'Cash Flow Report'!$A$7:$T$107,7,FALSE),"")</f>
        <v/>
      </c>
    </row>
    <row r="543" spans="1:17" x14ac:dyDescent="0.25">
      <c r="A543" t="s">
        <v>702</v>
      </c>
      <c r="B543" t="s">
        <v>18</v>
      </c>
      <c r="C543" t="s">
        <v>36</v>
      </c>
      <c r="D543" t="s">
        <v>37</v>
      </c>
      <c r="E543" t="s">
        <v>18</v>
      </c>
      <c r="F543" t="s">
        <v>18</v>
      </c>
      <c r="G543" t="s">
        <v>715</v>
      </c>
      <c r="H543" t="s">
        <v>18</v>
      </c>
      <c r="I543">
        <v>338531.37</v>
      </c>
      <c r="K543" s="4" t="str">
        <f t="shared" si="33"/>
        <v/>
      </c>
      <c r="L543" s="4" t="str">
        <f t="shared" si="34"/>
        <v/>
      </c>
      <c r="M543" s="4" t="str">
        <f>IF(AND($H543="Expense Total",NOT(ISBLANK($L543))), VLOOKUP($L543,'Cash Flow Report'!$A$7:$T$107,4,FALSE),"")</f>
        <v/>
      </c>
      <c r="O543" s="4" t="str">
        <f t="shared" si="35"/>
        <v/>
      </c>
      <c r="P543" s="4" t="str">
        <f t="shared" si="36"/>
        <v/>
      </c>
      <c r="Q543" s="4" t="str">
        <f>IF(AND($H543="Income Total",NOT(ISBLANK($P543))), VLOOKUP($P543,'Cash Flow Report'!$A$7:$T$107,7,FALSE),"")</f>
        <v/>
      </c>
    </row>
    <row r="544" spans="1:17" ht="15.75" x14ac:dyDescent="0.25">
      <c r="A544" t="s">
        <v>702</v>
      </c>
      <c r="B544" t="s">
        <v>18</v>
      </c>
      <c r="C544" t="s">
        <v>18</v>
      </c>
      <c r="D544" t="s">
        <v>18</v>
      </c>
      <c r="E544" t="s">
        <v>18</v>
      </c>
      <c r="F544" t="s">
        <v>18</v>
      </c>
      <c r="G544" t="s">
        <v>18</v>
      </c>
      <c r="H544" s="3" t="s">
        <v>39</v>
      </c>
      <c r="I544">
        <v>338531.37</v>
      </c>
      <c r="K544" s="4" t="str">
        <f t="shared" si="33"/>
        <v/>
      </c>
      <c r="L544" s="4" t="str">
        <f t="shared" si="34"/>
        <v/>
      </c>
      <c r="M544" s="4" t="str">
        <f>IF(AND($H544="Expense Total",NOT(ISBLANK($L544))), VLOOKUP($L544,'Cash Flow Report'!$A$7:$T$107,4,FALSE),"")</f>
        <v/>
      </c>
      <c r="O544" s="4">
        <f t="shared" si="35"/>
        <v>338531.37</v>
      </c>
      <c r="P544" s="4" t="str">
        <f t="shared" si="36"/>
        <v>63 Marion</v>
      </c>
      <c r="Q544" s="4">
        <f>IF(AND($H544="Income Total",NOT(ISBLANK($P544))), VLOOKUP($P544,'Cash Flow Report'!$A$7:$T$107,7,FALSE),"")</f>
        <v>338531.37</v>
      </c>
    </row>
    <row r="545" spans="1:17" x14ac:dyDescent="0.25">
      <c r="K545" s="4" t="str">
        <f t="shared" si="33"/>
        <v/>
      </c>
      <c r="L545" s="4" t="str">
        <f t="shared" si="34"/>
        <v/>
      </c>
      <c r="M545" s="4" t="str">
        <f>IF(AND($H545="Expense Total",NOT(ISBLANK($L545))), VLOOKUP($L545,'Cash Flow Report'!$A$7:$T$107,4,FALSE),"")</f>
        <v/>
      </c>
      <c r="O545" s="4" t="str">
        <f t="shared" si="35"/>
        <v/>
      </c>
      <c r="P545" s="4" t="str">
        <f t="shared" si="36"/>
        <v/>
      </c>
      <c r="Q545" s="4" t="str">
        <f>IF(AND($H545="Income Total",NOT(ISBLANK($P545))), VLOOKUP($P545,'Cash Flow Report'!$A$7:$T$107,7,FALSE),"")</f>
        <v/>
      </c>
    </row>
    <row r="546" spans="1:17" x14ac:dyDescent="0.25">
      <c r="A546" t="s">
        <v>716</v>
      </c>
      <c r="B546" t="s">
        <v>18</v>
      </c>
      <c r="C546" t="s">
        <v>36</v>
      </c>
      <c r="D546" t="s">
        <v>478</v>
      </c>
      <c r="E546" t="s">
        <v>18</v>
      </c>
      <c r="F546" t="s">
        <v>18</v>
      </c>
      <c r="G546" t="s">
        <v>717</v>
      </c>
      <c r="H546" t="s">
        <v>18</v>
      </c>
      <c r="I546">
        <v>629438.53</v>
      </c>
      <c r="K546" s="4" t="str">
        <f t="shared" si="33"/>
        <v/>
      </c>
      <c r="L546" s="4" t="str">
        <f t="shared" si="34"/>
        <v/>
      </c>
      <c r="M546" s="4" t="str">
        <f>IF(AND($H546="Expense Total",NOT(ISBLANK($L546))), VLOOKUP($L546,'Cash Flow Report'!$A$7:$T$107,4,FALSE),"")</f>
        <v/>
      </c>
      <c r="O546" s="4" t="str">
        <f t="shared" si="35"/>
        <v/>
      </c>
      <c r="P546" s="4" t="str">
        <f t="shared" si="36"/>
        <v/>
      </c>
      <c r="Q546" s="4" t="str">
        <f>IF(AND($H546="Income Total",NOT(ISBLANK($P546))), VLOOKUP($P546,'Cash Flow Report'!$A$7:$T$107,7,FALSE),"")</f>
        <v/>
      </c>
    </row>
    <row r="547" spans="1:17" ht="15.75" x14ac:dyDescent="0.25">
      <c r="A547" t="s">
        <v>716</v>
      </c>
      <c r="B547" t="s">
        <v>18</v>
      </c>
      <c r="C547" t="s">
        <v>18</v>
      </c>
      <c r="D547" t="s">
        <v>18</v>
      </c>
      <c r="E547" t="s">
        <v>18</v>
      </c>
      <c r="F547" t="s">
        <v>18</v>
      </c>
      <c r="G547" t="s">
        <v>18</v>
      </c>
      <c r="H547" s="3" t="s">
        <v>35</v>
      </c>
      <c r="I547">
        <v>629438.53</v>
      </c>
      <c r="K547" s="4">
        <f t="shared" si="33"/>
        <v>629438.53</v>
      </c>
      <c r="L547" s="4" t="str">
        <f t="shared" si="34"/>
        <v>64 Marshall</v>
      </c>
      <c r="M547" s="4">
        <f>IF(AND($H547="Expense Total",NOT(ISBLANK($L547))), VLOOKUP($L547,'Cash Flow Report'!$A$7:$T$107,4,FALSE),"")</f>
        <v>629438.53</v>
      </c>
      <c r="O547" s="4" t="str">
        <f t="shared" si="35"/>
        <v/>
      </c>
      <c r="P547" s="4" t="str">
        <f t="shared" si="36"/>
        <v/>
      </c>
      <c r="Q547" s="4" t="str">
        <f>IF(AND($H547="Income Total",NOT(ISBLANK($P547))), VLOOKUP($P547,'Cash Flow Report'!$A$7:$T$107,7,FALSE),"")</f>
        <v/>
      </c>
    </row>
    <row r="548" spans="1:17" x14ac:dyDescent="0.25">
      <c r="A548" t="s">
        <v>716</v>
      </c>
      <c r="B548" t="s">
        <v>18</v>
      </c>
      <c r="C548" t="s">
        <v>36</v>
      </c>
      <c r="D548" t="s">
        <v>37</v>
      </c>
      <c r="E548" t="s">
        <v>18</v>
      </c>
      <c r="F548" t="s">
        <v>18</v>
      </c>
      <c r="G548" t="s">
        <v>717</v>
      </c>
      <c r="H548" t="s">
        <v>18</v>
      </c>
      <c r="I548">
        <v>311891.99</v>
      </c>
      <c r="K548" s="4" t="str">
        <f t="shared" si="33"/>
        <v/>
      </c>
      <c r="L548" s="4" t="str">
        <f t="shared" si="34"/>
        <v/>
      </c>
      <c r="M548" s="4" t="str">
        <f>IF(AND($H548="Expense Total",NOT(ISBLANK($L548))), VLOOKUP($L548,'Cash Flow Report'!$A$7:$T$107,4,FALSE),"")</f>
        <v/>
      </c>
      <c r="O548" s="4" t="str">
        <f t="shared" si="35"/>
        <v/>
      </c>
      <c r="P548" s="4" t="str">
        <f t="shared" si="36"/>
        <v/>
      </c>
      <c r="Q548" s="4" t="str">
        <f>IF(AND($H548="Income Total",NOT(ISBLANK($P548))), VLOOKUP($P548,'Cash Flow Report'!$A$7:$T$107,7,FALSE),"")</f>
        <v/>
      </c>
    </row>
    <row r="549" spans="1:17" ht="15.75" x14ac:dyDescent="0.25">
      <c r="A549" t="s">
        <v>716</v>
      </c>
      <c r="B549" t="s">
        <v>18</v>
      </c>
      <c r="C549" t="s">
        <v>18</v>
      </c>
      <c r="D549" t="s">
        <v>18</v>
      </c>
      <c r="E549" t="s">
        <v>18</v>
      </c>
      <c r="F549" t="s">
        <v>18</v>
      </c>
      <c r="G549" t="s">
        <v>18</v>
      </c>
      <c r="H549" s="3" t="s">
        <v>39</v>
      </c>
      <c r="I549">
        <v>311891.99</v>
      </c>
      <c r="K549" s="4" t="str">
        <f t="shared" si="33"/>
        <v/>
      </c>
      <c r="L549" s="4" t="str">
        <f t="shared" si="34"/>
        <v/>
      </c>
      <c r="M549" s="4" t="str">
        <f>IF(AND($H549="Expense Total",NOT(ISBLANK($L549))), VLOOKUP($L549,'Cash Flow Report'!$A$7:$T$107,4,FALSE),"")</f>
        <v/>
      </c>
      <c r="O549" s="4">
        <f t="shared" si="35"/>
        <v>311891.99</v>
      </c>
      <c r="P549" s="4" t="str">
        <f t="shared" si="36"/>
        <v>64 Marshall</v>
      </c>
      <c r="Q549" s="4">
        <f>IF(AND($H549="Income Total",NOT(ISBLANK($P549))), VLOOKUP($P549,'Cash Flow Report'!$A$7:$T$107,7,FALSE),"")</f>
        <v>311891.99</v>
      </c>
    </row>
    <row r="550" spans="1:17" x14ac:dyDescent="0.25">
      <c r="K550" s="4" t="str">
        <f t="shared" si="33"/>
        <v/>
      </c>
      <c r="L550" s="4" t="str">
        <f t="shared" si="34"/>
        <v/>
      </c>
      <c r="M550" s="4" t="str">
        <f>IF(AND($H550="Expense Total",NOT(ISBLANK($L550))), VLOOKUP($L550,'Cash Flow Report'!$A$7:$T$107,4,FALSE),"")</f>
        <v/>
      </c>
      <c r="O550" s="4" t="str">
        <f t="shared" si="35"/>
        <v/>
      </c>
      <c r="P550" s="4" t="str">
        <f t="shared" si="36"/>
        <v/>
      </c>
      <c r="Q550" s="4" t="str">
        <f>IF(AND($H550="Income Total",NOT(ISBLANK($P550))), VLOOKUP($P550,'Cash Flow Report'!$A$7:$T$107,7,FALSE),"")</f>
        <v/>
      </c>
    </row>
    <row r="551" spans="1:17" x14ac:dyDescent="0.25">
      <c r="A551" t="s">
        <v>718</v>
      </c>
      <c r="B551" t="s">
        <v>18</v>
      </c>
      <c r="C551" t="s">
        <v>36</v>
      </c>
      <c r="D551" t="s">
        <v>37</v>
      </c>
      <c r="E551" t="s">
        <v>18</v>
      </c>
      <c r="F551" t="s">
        <v>18</v>
      </c>
      <c r="G551" t="s">
        <v>719</v>
      </c>
      <c r="H551" t="s">
        <v>18</v>
      </c>
      <c r="I551">
        <v>256264.51</v>
      </c>
      <c r="K551" s="4" t="str">
        <f t="shared" si="33"/>
        <v/>
      </c>
      <c r="L551" s="4" t="str">
        <f t="shared" si="34"/>
        <v/>
      </c>
      <c r="M551" s="4" t="str">
        <f>IF(AND($H551="Expense Total",NOT(ISBLANK($L551))), VLOOKUP($L551,'Cash Flow Report'!$A$7:$T$107,4,FALSE),"")</f>
        <v/>
      </c>
      <c r="O551" s="4" t="str">
        <f t="shared" si="35"/>
        <v/>
      </c>
      <c r="P551" s="4" t="str">
        <f t="shared" si="36"/>
        <v/>
      </c>
      <c r="Q551" s="4" t="str">
        <f>IF(AND($H551="Income Total",NOT(ISBLANK($P551))), VLOOKUP($P551,'Cash Flow Report'!$A$7:$T$107,7,FALSE),"")</f>
        <v/>
      </c>
    </row>
    <row r="552" spans="1:17" ht="15.75" x14ac:dyDescent="0.25">
      <c r="A552" t="s">
        <v>718</v>
      </c>
      <c r="B552" t="s">
        <v>18</v>
      </c>
      <c r="C552" t="s">
        <v>18</v>
      </c>
      <c r="D552" t="s">
        <v>18</v>
      </c>
      <c r="E552" t="s">
        <v>18</v>
      </c>
      <c r="F552" t="s">
        <v>18</v>
      </c>
      <c r="G552" t="s">
        <v>18</v>
      </c>
      <c r="H552" s="3" t="s">
        <v>39</v>
      </c>
      <c r="I552">
        <v>256264.51</v>
      </c>
      <c r="K552" s="4" t="str">
        <f t="shared" si="33"/>
        <v/>
      </c>
      <c r="L552" s="4" t="str">
        <f t="shared" si="34"/>
        <v/>
      </c>
      <c r="M552" s="4" t="str">
        <f>IF(AND($H552="Expense Total",NOT(ISBLANK($L552))), VLOOKUP($L552,'Cash Flow Report'!$A$7:$T$107,4,FALSE),"")</f>
        <v/>
      </c>
      <c r="O552" s="4">
        <f t="shared" si="35"/>
        <v>256264.51</v>
      </c>
      <c r="P552" s="4" t="str">
        <f t="shared" si="36"/>
        <v>65 Mills</v>
      </c>
      <c r="Q552" s="4">
        <f>IF(AND($H552="Income Total",NOT(ISBLANK($P552))), VLOOKUP($P552,'Cash Flow Report'!$A$7:$T$107,7,FALSE),"")</f>
        <v>256264.51</v>
      </c>
    </row>
    <row r="553" spans="1:17" x14ac:dyDescent="0.25">
      <c r="K553" s="4" t="str">
        <f t="shared" si="33"/>
        <v/>
      </c>
      <c r="L553" s="4" t="str">
        <f t="shared" si="34"/>
        <v/>
      </c>
      <c r="M553" s="4" t="str">
        <f>IF(AND($H553="Expense Total",NOT(ISBLANK($L553))), VLOOKUP($L553,'Cash Flow Report'!$A$7:$T$107,4,FALSE),"")</f>
        <v/>
      </c>
      <c r="O553" s="4" t="str">
        <f t="shared" si="35"/>
        <v/>
      </c>
      <c r="P553" s="4" t="str">
        <f t="shared" si="36"/>
        <v/>
      </c>
      <c r="Q553" s="4" t="str">
        <f>IF(AND($H553="Income Total",NOT(ISBLANK($P553))), VLOOKUP($P553,'Cash Flow Report'!$A$7:$T$107,7,FALSE),"")</f>
        <v/>
      </c>
    </row>
    <row r="554" spans="1:17" x14ac:dyDescent="0.25">
      <c r="A554" t="s">
        <v>720</v>
      </c>
      <c r="B554" t="s">
        <v>18</v>
      </c>
      <c r="C554" t="s">
        <v>59</v>
      </c>
      <c r="D554" t="s">
        <v>162</v>
      </c>
      <c r="E554" t="s">
        <v>130</v>
      </c>
      <c r="F554" t="s">
        <v>18</v>
      </c>
      <c r="G554" t="s">
        <v>721</v>
      </c>
      <c r="H554" t="s">
        <v>18</v>
      </c>
      <c r="I554">
        <v>-137601.21</v>
      </c>
      <c r="K554" s="4" t="str">
        <f t="shared" si="33"/>
        <v/>
      </c>
      <c r="L554" s="4" t="str">
        <f t="shared" si="34"/>
        <v/>
      </c>
      <c r="M554" s="4" t="str">
        <f>IF(AND($H554="Expense Total",NOT(ISBLANK($L554))), VLOOKUP($L554,'Cash Flow Report'!$A$7:$T$107,4,FALSE),"")</f>
        <v/>
      </c>
      <c r="O554" s="4" t="str">
        <f t="shared" si="35"/>
        <v/>
      </c>
      <c r="P554" s="4" t="str">
        <f t="shared" si="36"/>
        <v/>
      </c>
      <c r="Q554" s="4" t="str">
        <f>IF(AND($H554="Income Total",NOT(ISBLANK($P554))), VLOOKUP($P554,'Cash Flow Report'!$A$7:$T$107,7,FALSE),"")</f>
        <v/>
      </c>
    </row>
    <row r="555" spans="1:17" x14ac:dyDescent="0.25">
      <c r="A555" s="5" t="s">
        <v>720</v>
      </c>
      <c r="B555" s="5" t="s">
        <v>18</v>
      </c>
      <c r="C555" s="5" t="s">
        <v>36</v>
      </c>
      <c r="D555" s="5" t="s">
        <v>167</v>
      </c>
      <c r="E555" s="5" t="s">
        <v>18</v>
      </c>
      <c r="F555" s="5" t="s">
        <v>18</v>
      </c>
      <c r="G555" s="5" t="s">
        <v>721</v>
      </c>
      <c r="H555" s="5" t="s">
        <v>18</v>
      </c>
      <c r="I555" s="5">
        <v>137601.21</v>
      </c>
      <c r="K555" s="4" t="str">
        <f t="shared" si="33"/>
        <v/>
      </c>
      <c r="L555" s="4" t="str">
        <f t="shared" si="34"/>
        <v/>
      </c>
      <c r="M555" s="4" t="str">
        <f>IF(AND($H555="Expense Total",NOT(ISBLANK($L555))), VLOOKUP($L555,'Cash Flow Report'!$A$7:$T$107,4,FALSE),"")</f>
        <v/>
      </c>
      <c r="O555" s="4" t="str">
        <f t="shared" si="35"/>
        <v/>
      </c>
      <c r="P555" s="4" t="str">
        <f t="shared" si="36"/>
        <v/>
      </c>
      <c r="Q555" s="4" t="str">
        <f>IF(AND($H555="Income Total",NOT(ISBLANK($P555))), VLOOKUP($P555,'Cash Flow Report'!$A$7:$T$107,7,FALSE),"")</f>
        <v/>
      </c>
    </row>
    <row r="556" spans="1:17" ht="15.75" x14ac:dyDescent="0.25">
      <c r="A556" t="s">
        <v>720</v>
      </c>
      <c r="B556" t="s">
        <v>18</v>
      </c>
      <c r="C556" t="s">
        <v>18</v>
      </c>
      <c r="D556" t="s">
        <v>18</v>
      </c>
      <c r="E556" t="s">
        <v>18</v>
      </c>
      <c r="F556" t="s">
        <v>18</v>
      </c>
      <c r="G556" t="s">
        <v>18</v>
      </c>
      <c r="H556" s="3" t="s">
        <v>35</v>
      </c>
      <c r="I556">
        <v>0</v>
      </c>
      <c r="K556" s="4">
        <f t="shared" si="33"/>
        <v>0</v>
      </c>
      <c r="L556" s="4" t="str">
        <f t="shared" si="34"/>
        <v>66 Mitchell</v>
      </c>
      <c r="M556" s="4">
        <f>IF(AND($H556="Expense Total",NOT(ISBLANK($L556))), VLOOKUP($L556,'Cash Flow Report'!$A$7:$T$107,4,FALSE),"")</f>
        <v>0</v>
      </c>
      <c r="O556" s="4" t="str">
        <f t="shared" si="35"/>
        <v/>
      </c>
      <c r="P556" s="4" t="str">
        <f t="shared" si="36"/>
        <v/>
      </c>
      <c r="Q556" s="4" t="str">
        <f>IF(AND($H556="Income Total",NOT(ISBLANK($P556))), VLOOKUP($P556,'Cash Flow Report'!$A$7:$T$107,7,FALSE),"")</f>
        <v/>
      </c>
    </row>
    <row r="557" spans="1:17" x14ac:dyDescent="0.25">
      <c r="A557" t="s">
        <v>720</v>
      </c>
      <c r="B557" t="s">
        <v>168</v>
      </c>
      <c r="C557" t="s">
        <v>169</v>
      </c>
      <c r="D557" t="s">
        <v>170</v>
      </c>
      <c r="E557" t="s">
        <v>171</v>
      </c>
      <c r="F557" t="s">
        <v>18</v>
      </c>
      <c r="G557" t="s">
        <v>721</v>
      </c>
      <c r="H557" t="s">
        <v>18</v>
      </c>
      <c r="I557">
        <v>191170</v>
      </c>
      <c r="K557" s="4" t="str">
        <f t="shared" si="33"/>
        <v/>
      </c>
      <c r="L557" s="4" t="str">
        <f t="shared" si="34"/>
        <v/>
      </c>
      <c r="M557" s="4" t="str">
        <f>IF(AND($H557="Expense Total",NOT(ISBLANK($L557))), VLOOKUP($L557,'Cash Flow Report'!$A$7:$T$107,4,FALSE),"")</f>
        <v/>
      </c>
      <c r="O557" s="4" t="str">
        <f t="shared" si="35"/>
        <v/>
      </c>
      <c r="P557" s="4" t="str">
        <f t="shared" si="36"/>
        <v/>
      </c>
      <c r="Q557" s="4" t="str">
        <f>IF(AND($H557="Income Total",NOT(ISBLANK($P557))), VLOOKUP($P557,'Cash Flow Report'!$A$7:$T$107,7,FALSE),"")</f>
        <v/>
      </c>
    </row>
    <row r="558" spans="1:17" x14ac:dyDescent="0.25">
      <c r="A558" t="s">
        <v>720</v>
      </c>
      <c r="B558" t="s">
        <v>18</v>
      </c>
      <c r="C558" t="s">
        <v>36</v>
      </c>
      <c r="D558" t="s">
        <v>37</v>
      </c>
      <c r="E558" t="s">
        <v>18</v>
      </c>
      <c r="F558" t="s">
        <v>18</v>
      </c>
      <c r="G558" t="s">
        <v>722</v>
      </c>
      <c r="H558" t="s">
        <v>18</v>
      </c>
      <c r="I558">
        <v>229404.18</v>
      </c>
      <c r="K558" s="4" t="str">
        <f t="shared" si="33"/>
        <v/>
      </c>
      <c r="L558" s="4" t="str">
        <f t="shared" si="34"/>
        <v/>
      </c>
      <c r="M558" s="4" t="str">
        <f>IF(AND($H558="Expense Total",NOT(ISBLANK($L558))), VLOOKUP($L558,'Cash Flow Report'!$A$7:$T$107,4,FALSE),"")</f>
        <v/>
      </c>
      <c r="O558" s="4" t="str">
        <f t="shared" si="35"/>
        <v/>
      </c>
      <c r="P558" s="4" t="str">
        <f t="shared" si="36"/>
        <v/>
      </c>
      <c r="Q558" s="4" t="str">
        <f>IF(AND($H558="Income Total",NOT(ISBLANK($P558))), VLOOKUP($P558,'Cash Flow Report'!$A$7:$T$107,7,FALSE),"")</f>
        <v/>
      </c>
    </row>
    <row r="559" spans="1:17" ht="15.75" x14ac:dyDescent="0.25">
      <c r="A559" t="s">
        <v>720</v>
      </c>
      <c r="B559" t="s">
        <v>18</v>
      </c>
      <c r="C559" t="s">
        <v>18</v>
      </c>
      <c r="D559" t="s">
        <v>18</v>
      </c>
      <c r="E559" t="s">
        <v>18</v>
      </c>
      <c r="F559" t="s">
        <v>18</v>
      </c>
      <c r="G559" t="s">
        <v>18</v>
      </c>
      <c r="H559" s="3" t="s">
        <v>39</v>
      </c>
      <c r="I559">
        <v>420574.18</v>
      </c>
      <c r="K559" s="4" t="str">
        <f t="shared" si="33"/>
        <v/>
      </c>
      <c r="L559" s="4" t="str">
        <f t="shared" si="34"/>
        <v/>
      </c>
      <c r="M559" s="4" t="str">
        <f>IF(AND($H559="Expense Total",NOT(ISBLANK($L559))), VLOOKUP($L559,'Cash Flow Report'!$A$7:$T$107,4,FALSE),"")</f>
        <v/>
      </c>
      <c r="O559" s="4">
        <f t="shared" si="35"/>
        <v>420574.18</v>
      </c>
      <c r="P559" s="4" t="str">
        <f t="shared" si="36"/>
        <v>66 Mitchell</v>
      </c>
      <c r="Q559" s="4">
        <f>IF(AND($H559="Income Total",NOT(ISBLANK($P559))), VLOOKUP($P559,'Cash Flow Report'!$A$7:$T$107,7,FALSE),"")</f>
        <v>420574.18</v>
      </c>
    </row>
    <row r="560" spans="1:17" x14ac:dyDescent="0.25">
      <c r="K560" s="4" t="str">
        <f t="shared" si="33"/>
        <v/>
      </c>
      <c r="L560" s="4" t="str">
        <f t="shared" si="34"/>
        <v/>
      </c>
      <c r="M560" s="4" t="str">
        <f>IF(AND($H560="Expense Total",NOT(ISBLANK($L560))), VLOOKUP($L560,'Cash Flow Report'!$A$7:$T$107,4,FALSE),"")</f>
        <v/>
      </c>
      <c r="O560" s="4" t="str">
        <f t="shared" si="35"/>
        <v/>
      </c>
      <c r="P560" s="4" t="str">
        <f t="shared" si="36"/>
        <v/>
      </c>
      <c r="Q560" s="4" t="str">
        <f>IF(AND($H560="Income Total",NOT(ISBLANK($P560))), VLOOKUP($P560,'Cash Flow Report'!$A$7:$T$107,7,FALSE),"")</f>
        <v/>
      </c>
    </row>
    <row r="561" spans="1:17" x14ac:dyDescent="0.25">
      <c r="A561" t="s">
        <v>723</v>
      </c>
      <c r="B561" t="s">
        <v>724</v>
      </c>
      <c r="C561" t="s">
        <v>15</v>
      </c>
      <c r="D561" t="s">
        <v>135</v>
      </c>
      <c r="E561" t="s">
        <v>78</v>
      </c>
      <c r="F561" t="s">
        <v>18</v>
      </c>
      <c r="G561" t="s">
        <v>725</v>
      </c>
      <c r="H561" t="s">
        <v>726</v>
      </c>
      <c r="I561">
        <v>6644.5</v>
      </c>
      <c r="K561" s="4" t="str">
        <f t="shared" si="33"/>
        <v/>
      </c>
      <c r="L561" s="4" t="str">
        <f t="shared" si="34"/>
        <v/>
      </c>
      <c r="M561" s="4" t="str">
        <f>IF(AND($H561="Expense Total",NOT(ISBLANK($L561))), VLOOKUP($L561,'Cash Flow Report'!$A$7:$T$107,4,FALSE),"")</f>
        <v/>
      </c>
      <c r="O561" s="4" t="str">
        <f t="shared" si="35"/>
        <v/>
      </c>
      <c r="P561" s="4" t="str">
        <f t="shared" si="36"/>
        <v/>
      </c>
      <c r="Q561" s="4" t="str">
        <f>IF(AND($H561="Income Total",NOT(ISBLANK($P561))), VLOOKUP($P561,'Cash Flow Report'!$A$7:$T$107,7,FALSE),"")</f>
        <v/>
      </c>
    </row>
    <row r="562" spans="1:17" x14ac:dyDescent="0.25">
      <c r="A562" t="s">
        <v>723</v>
      </c>
      <c r="B562" t="s">
        <v>727</v>
      </c>
      <c r="C562" t="s">
        <v>15</v>
      </c>
      <c r="D562" t="s">
        <v>137</v>
      </c>
      <c r="E562" t="s">
        <v>130</v>
      </c>
      <c r="F562" t="s">
        <v>18</v>
      </c>
      <c r="G562" t="s">
        <v>728</v>
      </c>
      <c r="H562" t="s">
        <v>729</v>
      </c>
      <c r="I562">
        <v>0.02</v>
      </c>
      <c r="K562" s="4" t="str">
        <f t="shared" si="33"/>
        <v/>
      </c>
      <c r="L562" s="4" t="str">
        <f t="shared" si="34"/>
        <v/>
      </c>
      <c r="M562" s="4" t="str">
        <f>IF(AND($H562="Expense Total",NOT(ISBLANK($L562))), VLOOKUP($L562,'Cash Flow Report'!$A$7:$T$107,4,FALSE),"")</f>
        <v/>
      </c>
      <c r="O562" s="4" t="str">
        <f t="shared" si="35"/>
        <v/>
      </c>
      <c r="P562" s="4" t="str">
        <f t="shared" si="36"/>
        <v/>
      </c>
      <c r="Q562" s="4" t="str">
        <f>IF(AND($H562="Income Total",NOT(ISBLANK($P562))), VLOOKUP($P562,'Cash Flow Report'!$A$7:$T$107,7,FALSE),"")</f>
        <v/>
      </c>
    </row>
    <row r="563" spans="1:17" x14ac:dyDescent="0.25">
      <c r="A563" t="s">
        <v>723</v>
      </c>
      <c r="B563" t="s">
        <v>18</v>
      </c>
      <c r="C563" t="s">
        <v>36</v>
      </c>
      <c r="D563" t="s">
        <v>46</v>
      </c>
      <c r="E563" t="s">
        <v>18</v>
      </c>
      <c r="F563" t="s">
        <v>18</v>
      </c>
      <c r="G563" t="s">
        <v>725</v>
      </c>
      <c r="H563" t="s">
        <v>18</v>
      </c>
      <c r="I563">
        <v>-6644.5</v>
      </c>
      <c r="K563" s="4" t="str">
        <f t="shared" si="33"/>
        <v/>
      </c>
      <c r="L563" s="4" t="str">
        <f t="shared" si="34"/>
        <v/>
      </c>
      <c r="M563" s="4" t="str">
        <f>IF(AND($H563="Expense Total",NOT(ISBLANK($L563))), VLOOKUP($L563,'Cash Flow Report'!$A$7:$T$107,4,FALSE),"")</f>
        <v/>
      </c>
      <c r="O563" s="4" t="str">
        <f t="shared" si="35"/>
        <v/>
      </c>
      <c r="P563" s="4" t="str">
        <f t="shared" si="36"/>
        <v/>
      </c>
      <c r="Q563" s="4" t="str">
        <f>IF(AND($H563="Income Total",NOT(ISBLANK($P563))), VLOOKUP($P563,'Cash Flow Report'!$A$7:$T$107,7,FALSE),"")</f>
        <v/>
      </c>
    </row>
    <row r="564" spans="1:17" x14ac:dyDescent="0.25">
      <c r="A564" t="s">
        <v>723</v>
      </c>
      <c r="B564" t="s">
        <v>730</v>
      </c>
      <c r="C564" t="s">
        <v>15</v>
      </c>
      <c r="D564" t="s">
        <v>48</v>
      </c>
      <c r="E564" t="s">
        <v>130</v>
      </c>
      <c r="F564" t="s">
        <v>18</v>
      </c>
      <c r="G564" t="s">
        <v>728</v>
      </c>
      <c r="H564" t="s">
        <v>729</v>
      </c>
      <c r="I564">
        <v>21110.22</v>
      </c>
      <c r="K564" s="4" t="str">
        <f t="shared" si="33"/>
        <v/>
      </c>
      <c r="L564" s="4" t="str">
        <f t="shared" si="34"/>
        <v/>
      </c>
      <c r="M564" s="4" t="str">
        <f>IF(AND($H564="Expense Total",NOT(ISBLANK($L564))), VLOOKUP($L564,'Cash Flow Report'!$A$7:$T$107,4,FALSE),"")</f>
        <v/>
      </c>
      <c r="O564" s="4" t="str">
        <f t="shared" si="35"/>
        <v/>
      </c>
      <c r="P564" s="4" t="str">
        <f t="shared" si="36"/>
        <v/>
      </c>
      <c r="Q564" s="4" t="str">
        <f>IF(AND($H564="Income Total",NOT(ISBLANK($P564))), VLOOKUP($P564,'Cash Flow Report'!$A$7:$T$107,7,FALSE),"")</f>
        <v/>
      </c>
    </row>
    <row r="565" spans="1:17" x14ac:dyDescent="0.25">
      <c r="A565" t="s">
        <v>723</v>
      </c>
      <c r="B565" t="s">
        <v>18</v>
      </c>
      <c r="C565" t="s">
        <v>36</v>
      </c>
      <c r="D565" t="s">
        <v>12</v>
      </c>
      <c r="E565" t="s">
        <v>18</v>
      </c>
      <c r="F565" t="s">
        <v>18</v>
      </c>
      <c r="G565" t="s">
        <v>728</v>
      </c>
      <c r="H565" t="s">
        <v>18</v>
      </c>
      <c r="I565">
        <v>-21110.240000000002</v>
      </c>
      <c r="K565" s="4" t="str">
        <f t="shared" si="33"/>
        <v/>
      </c>
      <c r="L565" s="4" t="str">
        <f t="shared" si="34"/>
        <v/>
      </c>
      <c r="M565" s="4" t="str">
        <f>IF(AND($H565="Expense Total",NOT(ISBLANK($L565))), VLOOKUP($L565,'Cash Flow Report'!$A$7:$T$107,4,FALSE),"")</f>
        <v/>
      </c>
      <c r="O565" s="4" t="str">
        <f t="shared" si="35"/>
        <v/>
      </c>
      <c r="P565" s="4" t="str">
        <f t="shared" si="36"/>
        <v/>
      </c>
      <c r="Q565" s="4" t="str">
        <f>IF(AND($H565="Income Total",NOT(ISBLANK($P565))), VLOOKUP($P565,'Cash Flow Report'!$A$7:$T$107,7,FALSE),"")</f>
        <v/>
      </c>
    </row>
    <row r="566" spans="1:17" ht="15.75" x14ac:dyDescent="0.25">
      <c r="A566" t="s">
        <v>723</v>
      </c>
      <c r="B566" t="s">
        <v>18</v>
      </c>
      <c r="C566" t="s">
        <v>18</v>
      </c>
      <c r="D566" t="s">
        <v>18</v>
      </c>
      <c r="E566" t="s">
        <v>18</v>
      </c>
      <c r="F566" t="s">
        <v>18</v>
      </c>
      <c r="G566" t="s">
        <v>18</v>
      </c>
      <c r="H566" s="3" t="s">
        <v>35</v>
      </c>
      <c r="I566">
        <v>0</v>
      </c>
      <c r="K566" s="4">
        <f t="shared" si="33"/>
        <v>0</v>
      </c>
      <c r="L566" s="4" t="str">
        <f t="shared" si="34"/>
        <v>67 Monona</v>
      </c>
      <c r="M566" s="4">
        <f>IF(AND($H566="Expense Total",NOT(ISBLANK($L566))), VLOOKUP($L566,'Cash Flow Report'!$A$7:$T$107,4,FALSE),"")</f>
        <v>0</v>
      </c>
      <c r="O566" s="4" t="str">
        <f t="shared" si="35"/>
        <v/>
      </c>
      <c r="P566" s="4" t="str">
        <f t="shared" si="36"/>
        <v/>
      </c>
      <c r="Q566" s="4" t="str">
        <f>IF(AND($H566="Income Total",NOT(ISBLANK($P566))), VLOOKUP($P566,'Cash Flow Report'!$A$7:$T$107,7,FALSE),"")</f>
        <v/>
      </c>
    </row>
    <row r="567" spans="1:17" x14ac:dyDescent="0.25">
      <c r="A567" t="s">
        <v>723</v>
      </c>
      <c r="B567" t="s">
        <v>18</v>
      </c>
      <c r="C567" t="s">
        <v>36</v>
      </c>
      <c r="D567" t="s">
        <v>37</v>
      </c>
      <c r="E567" t="s">
        <v>18</v>
      </c>
      <c r="F567" t="s">
        <v>18</v>
      </c>
      <c r="G567" t="s">
        <v>731</v>
      </c>
      <c r="H567" t="s">
        <v>18</v>
      </c>
      <c r="I567">
        <v>288468.61</v>
      </c>
      <c r="K567" s="4" t="str">
        <f t="shared" si="33"/>
        <v/>
      </c>
      <c r="L567" s="4" t="str">
        <f t="shared" si="34"/>
        <v/>
      </c>
      <c r="M567" s="4" t="str">
        <f>IF(AND($H567="Expense Total",NOT(ISBLANK($L567))), VLOOKUP($L567,'Cash Flow Report'!$A$7:$T$107,4,FALSE),"")</f>
        <v/>
      </c>
      <c r="O567" s="4" t="str">
        <f t="shared" si="35"/>
        <v/>
      </c>
      <c r="P567" s="4" t="str">
        <f t="shared" si="36"/>
        <v/>
      </c>
      <c r="Q567" s="4" t="str">
        <f>IF(AND($H567="Income Total",NOT(ISBLANK($P567))), VLOOKUP($P567,'Cash Flow Report'!$A$7:$T$107,7,FALSE),"")</f>
        <v/>
      </c>
    </row>
    <row r="568" spans="1:17" ht="15.75" x14ac:dyDescent="0.25">
      <c r="A568" t="s">
        <v>723</v>
      </c>
      <c r="B568" t="s">
        <v>18</v>
      </c>
      <c r="C568" t="s">
        <v>18</v>
      </c>
      <c r="D568" t="s">
        <v>18</v>
      </c>
      <c r="E568" t="s">
        <v>18</v>
      </c>
      <c r="F568" t="s">
        <v>18</v>
      </c>
      <c r="G568" t="s">
        <v>18</v>
      </c>
      <c r="H568" s="3" t="s">
        <v>39</v>
      </c>
      <c r="I568">
        <v>288468.61</v>
      </c>
      <c r="K568" s="4" t="str">
        <f t="shared" si="33"/>
        <v/>
      </c>
      <c r="L568" s="4" t="str">
        <f t="shared" si="34"/>
        <v/>
      </c>
      <c r="M568" s="4" t="str">
        <f>IF(AND($H568="Expense Total",NOT(ISBLANK($L568))), VLOOKUP($L568,'Cash Flow Report'!$A$7:$T$107,4,FALSE),"")</f>
        <v/>
      </c>
      <c r="O568" s="4">
        <f t="shared" si="35"/>
        <v>288468.61</v>
      </c>
      <c r="P568" s="4" t="str">
        <f t="shared" si="36"/>
        <v>67 Monona</v>
      </c>
      <c r="Q568" s="4">
        <f>IF(AND($H568="Income Total",NOT(ISBLANK($P568))), VLOOKUP($P568,'Cash Flow Report'!$A$7:$T$107,7,FALSE),"")</f>
        <v>288468.61</v>
      </c>
    </row>
    <row r="569" spans="1:17" x14ac:dyDescent="0.25">
      <c r="K569" s="4" t="str">
        <f t="shared" si="33"/>
        <v/>
      </c>
      <c r="L569" s="4" t="str">
        <f t="shared" si="34"/>
        <v/>
      </c>
      <c r="M569" s="4" t="str">
        <f>IF(AND($H569="Expense Total",NOT(ISBLANK($L569))), VLOOKUP($L569,'Cash Flow Report'!$A$7:$T$107,4,FALSE),"")</f>
        <v/>
      </c>
      <c r="O569" s="4" t="str">
        <f t="shared" si="35"/>
        <v/>
      </c>
      <c r="P569" s="4" t="str">
        <f t="shared" si="36"/>
        <v/>
      </c>
      <c r="Q569" s="4" t="str">
        <f>IF(AND($H569="Income Total",NOT(ISBLANK($P569))), VLOOKUP($P569,'Cash Flow Report'!$A$7:$T$107,7,FALSE),"")</f>
        <v/>
      </c>
    </row>
    <row r="570" spans="1:17" x14ac:dyDescent="0.25">
      <c r="A570" t="s">
        <v>732</v>
      </c>
      <c r="B570" t="s">
        <v>733</v>
      </c>
      <c r="C570" t="s">
        <v>15</v>
      </c>
      <c r="D570" t="s">
        <v>107</v>
      </c>
      <c r="E570" t="s">
        <v>734</v>
      </c>
      <c r="F570" t="s">
        <v>18</v>
      </c>
      <c r="G570" t="s">
        <v>735</v>
      </c>
      <c r="H570" t="s">
        <v>736</v>
      </c>
      <c r="I570">
        <v>13435.26</v>
      </c>
      <c r="K570" s="4" t="str">
        <f t="shared" si="33"/>
        <v/>
      </c>
      <c r="L570" s="4" t="str">
        <f t="shared" si="34"/>
        <v/>
      </c>
      <c r="M570" s="4" t="str">
        <f>IF(AND($H570="Expense Total",NOT(ISBLANK($L570))), VLOOKUP($L570,'Cash Flow Report'!$A$7:$T$107,4,FALSE),"")</f>
        <v/>
      </c>
      <c r="O570" s="4" t="str">
        <f t="shared" si="35"/>
        <v/>
      </c>
      <c r="P570" s="4" t="str">
        <f t="shared" si="36"/>
        <v/>
      </c>
      <c r="Q570" s="4" t="str">
        <f>IF(AND($H570="Income Total",NOT(ISBLANK($P570))), VLOOKUP($P570,'Cash Flow Report'!$A$7:$T$107,7,FALSE),"")</f>
        <v/>
      </c>
    </row>
    <row r="571" spans="1:17" x14ac:dyDescent="0.25">
      <c r="A571" t="s">
        <v>732</v>
      </c>
      <c r="B571" t="s">
        <v>18</v>
      </c>
      <c r="C571" t="s">
        <v>59</v>
      </c>
      <c r="D571" t="s">
        <v>737</v>
      </c>
      <c r="E571" t="s">
        <v>18</v>
      </c>
      <c r="F571" t="s">
        <v>18</v>
      </c>
      <c r="G571" t="s">
        <v>738</v>
      </c>
      <c r="H571" t="s">
        <v>18</v>
      </c>
      <c r="I571">
        <v>0</v>
      </c>
      <c r="K571" s="4" t="str">
        <f t="shared" si="33"/>
        <v/>
      </c>
      <c r="L571" s="4" t="str">
        <f t="shared" si="34"/>
        <v/>
      </c>
      <c r="M571" s="4" t="str">
        <f>IF(AND($H571="Expense Total",NOT(ISBLANK($L571))), VLOOKUP($L571,'Cash Flow Report'!$A$7:$T$107,4,FALSE),"")</f>
        <v/>
      </c>
      <c r="O571" s="4" t="str">
        <f t="shared" si="35"/>
        <v/>
      </c>
      <c r="P571" s="4" t="str">
        <f t="shared" si="36"/>
        <v/>
      </c>
      <c r="Q571" s="4" t="str">
        <f>IF(AND($H571="Income Total",NOT(ISBLANK($P571))), VLOOKUP($P571,'Cash Flow Report'!$A$7:$T$107,7,FALSE),"")</f>
        <v/>
      </c>
    </row>
    <row r="572" spans="1:17" x14ac:dyDescent="0.25">
      <c r="A572" t="s">
        <v>732</v>
      </c>
      <c r="B572" t="s">
        <v>18</v>
      </c>
      <c r="C572" t="s">
        <v>59</v>
      </c>
      <c r="D572" t="s">
        <v>170</v>
      </c>
      <c r="E572" t="s">
        <v>683</v>
      </c>
      <c r="F572" t="s">
        <v>18</v>
      </c>
      <c r="G572" t="s">
        <v>738</v>
      </c>
      <c r="H572" t="s">
        <v>18</v>
      </c>
      <c r="I572">
        <v>-2585.04</v>
      </c>
      <c r="K572" s="4" t="str">
        <f t="shared" si="33"/>
        <v/>
      </c>
      <c r="L572" s="4" t="str">
        <f t="shared" si="34"/>
        <v/>
      </c>
      <c r="M572" s="4" t="str">
        <f>IF(AND($H572="Expense Total",NOT(ISBLANK($L572))), VLOOKUP($L572,'Cash Flow Report'!$A$7:$T$107,4,FALSE),"")</f>
        <v/>
      </c>
      <c r="O572" s="4" t="str">
        <f t="shared" si="35"/>
        <v/>
      </c>
      <c r="P572" s="4" t="str">
        <f t="shared" si="36"/>
        <v/>
      </c>
      <c r="Q572" s="4" t="str">
        <f>IF(AND($H572="Income Total",NOT(ISBLANK($P572))), VLOOKUP($P572,'Cash Flow Report'!$A$7:$T$107,7,FALSE),"")</f>
        <v/>
      </c>
    </row>
    <row r="573" spans="1:17" x14ac:dyDescent="0.25">
      <c r="A573" s="5" t="s">
        <v>732</v>
      </c>
      <c r="B573" s="5" t="s">
        <v>18</v>
      </c>
      <c r="C573" s="5" t="s">
        <v>36</v>
      </c>
      <c r="D573" s="5" t="s">
        <v>167</v>
      </c>
      <c r="E573" s="5" t="s">
        <v>18</v>
      </c>
      <c r="F573" s="5" t="s">
        <v>18</v>
      </c>
      <c r="G573" s="5" t="s">
        <v>738</v>
      </c>
      <c r="H573" s="5" t="s">
        <v>18</v>
      </c>
      <c r="I573" s="5">
        <v>2585.04</v>
      </c>
      <c r="K573" s="4" t="str">
        <f t="shared" si="33"/>
        <v/>
      </c>
      <c r="L573" s="4" t="str">
        <f t="shared" si="34"/>
        <v/>
      </c>
      <c r="M573" s="4" t="str">
        <f>IF(AND($H573="Expense Total",NOT(ISBLANK($L573))), VLOOKUP($L573,'Cash Flow Report'!$A$7:$T$107,4,FALSE),"")</f>
        <v/>
      </c>
      <c r="O573" s="4" t="str">
        <f t="shared" si="35"/>
        <v/>
      </c>
      <c r="P573" s="4" t="str">
        <f t="shared" si="36"/>
        <v/>
      </c>
      <c r="Q573" s="4" t="str">
        <f>IF(AND($H573="Income Total",NOT(ISBLANK($P573))), VLOOKUP($P573,'Cash Flow Report'!$A$7:$T$107,7,FALSE),"")</f>
        <v/>
      </c>
    </row>
    <row r="574" spans="1:17" ht="15.75" x14ac:dyDescent="0.25">
      <c r="A574" t="s">
        <v>732</v>
      </c>
      <c r="B574" t="s">
        <v>18</v>
      </c>
      <c r="C574" t="s">
        <v>18</v>
      </c>
      <c r="D574" t="s">
        <v>18</v>
      </c>
      <c r="E574" t="s">
        <v>18</v>
      </c>
      <c r="F574" t="s">
        <v>18</v>
      </c>
      <c r="G574" t="s">
        <v>18</v>
      </c>
      <c r="H574" s="3" t="s">
        <v>35</v>
      </c>
      <c r="I574">
        <v>13435.26</v>
      </c>
      <c r="K574" s="4">
        <f t="shared" si="33"/>
        <v>13435.26</v>
      </c>
      <c r="L574" s="4" t="str">
        <f t="shared" si="34"/>
        <v>68 Monroe</v>
      </c>
      <c r="M574" s="4">
        <f>IF(AND($H574="Expense Total",NOT(ISBLANK($L574))), VLOOKUP($L574,'Cash Flow Report'!$A$7:$T$107,4,FALSE),"")</f>
        <v>13435.26</v>
      </c>
      <c r="O574" s="4" t="str">
        <f t="shared" si="35"/>
        <v/>
      </c>
      <c r="P574" s="4" t="str">
        <f t="shared" si="36"/>
        <v/>
      </c>
      <c r="Q574" s="4" t="str">
        <f>IF(AND($H574="Income Total",NOT(ISBLANK($P574))), VLOOKUP($P574,'Cash Flow Report'!$A$7:$T$107,7,FALSE),"")</f>
        <v/>
      </c>
    </row>
    <row r="575" spans="1:17" x14ac:dyDescent="0.25">
      <c r="A575" t="s">
        <v>732</v>
      </c>
      <c r="B575" t="s">
        <v>168</v>
      </c>
      <c r="C575" t="s">
        <v>169</v>
      </c>
      <c r="D575" t="s">
        <v>170</v>
      </c>
      <c r="E575" t="s">
        <v>171</v>
      </c>
      <c r="F575" t="s">
        <v>18</v>
      </c>
      <c r="G575" t="s">
        <v>738</v>
      </c>
      <c r="H575" t="s">
        <v>18</v>
      </c>
      <c r="I575">
        <v>409650</v>
      </c>
      <c r="K575" s="4" t="str">
        <f t="shared" si="33"/>
        <v/>
      </c>
      <c r="L575" s="4" t="str">
        <f t="shared" si="34"/>
        <v/>
      </c>
      <c r="M575" s="4" t="str">
        <f>IF(AND($H575="Expense Total",NOT(ISBLANK($L575))), VLOOKUP($L575,'Cash Flow Report'!$A$7:$T$107,4,FALSE),"")</f>
        <v/>
      </c>
      <c r="O575" s="4" t="str">
        <f t="shared" si="35"/>
        <v/>
      </c>
      <c r="P575" s="4" t="str">
        <f t="shared" si="36"/>
        <v/>
      </c>
      <c r="Q575" s="4" t="str">
        <f>IF(AND($H575="Income Total",NOT(ISBLANK($P575))), VLOOKUP($P575,'Cash Flow Report'!$A$7:$T$107,7,FALSE),"")</f>
        <v/>
      </c>
    </row>
    <row r="576" spans="1:17" x14ac:dyDescent="0.25">
      <c r="A576" t="s">
        <v>732</v>
      </c>
      <c r="B576" t="s">
        <v>18</v>
      </c>
      <c r="C576" t="s">
        <v>36</v>
      </c>
      <c r="D576" t="s">
        <v>37</v>
      </c>
      <c r="E576" t="s">
        <v>18</v>
      </c>
      <c r="F576" t="s">
        <v>18</v>
      </c>
      <c r="G576" t="s">
        <v>739</v>
      </c>
      <c r="H576" t="s">
        <v>18</v>
      </c>
      <c r="I576">
        <v>188851.9</v>
      </c>
      <c r="K576" s="4" t="str">
        <f t="shared" si="33"/>
        <v/>
      </c>
      <c r="L576" s="4" t="str">
        <f t="shared" si="34"/>
        <v/>
      </c>
      <c r="M576" s="4" t="str">
        <f>IF(AND($H576="Expense Total",NOT(ISBLANK($L576))), VLOOKUP($L576,'Cash Flow Report'!$A$7:$T$107,4,FALSE),"")</f>
        <v/>
      </c>
      <c r="O576" s="4" t="str">
        <f t="shared" si="35"/>
        <v/>
      </c>
      <c r="P576" s="4" t="str">
        <f t="shared" si="36"/>
        <v/>
      </c>
      <c r="Q576" s="4" t="str">
        <f>IF(AND($H576="Income Total",NOT(ISBLANK($P576))), VLOOKUP($P576,'Cash Flow Report'!$A$7:$T$107,7,FALSE),"")</f>
        <v/>
      </c>
    </row>
    <row r="577" spans="1:17" ht="15.75" x14ac:dyDescent="0.25">
      <c r="A577" t="s">
        <v>732</v>
      </c>
      <c r="B577" t="s">
        <v>18</v>
      </c>
      <c r="C577" t="s">
        <v>18</v>
      </c>
      <c r="D577" t="s">
        <v>18</v>
      </c>
      <c r="E577" t="s">
        <v>18</v>
      </c>
      <c r="F577" t="s">
        <v>18</v>
      </c>
      <c r="G577" t="s">
        <v>18</v>
      </c>
      <c r="H577" s="3" t="s">
        <v>39</v>
      </c>
      <c r="I577">
        <v>598501.9</v>
      </c>
      <c r="K577" s="4" t="str">
        <f t="shared" si="33"/>
        <v/>
      </c>
      <c r="L577" s="4" t="str">
        <f t="shared" si="34"/>
        <v/>
      </c>
      <c r="M577" s="4" t="str">
        <f>IF(AND($H577="Expense Total",NOT(ISBLANK($L577))), VLOOKUP($L577,'Cash Flow Report'!$A$7:$T$107,4,FALSE),"")</f>
        <v/>
      </c>
      <c r="O577" s="4">
        <f t="shared" si="35"/>
        <v>598501.9</v>
      </c>
      <c r="P577" s="4" t="str">
        <f t="shared" si="36"/>
        <v>68 Monroe</v>
      </c>
      <c r="Q577" s="4">
        <f>IF(AND($H577="Income Total",NOT(ISBLANK($P577))), VLOOKUP($P577,'Cash Flow Report'!$A$7:$T$107,7,FALSE),"")</f>
        <v>598501.9</v>
      </c>
    </row>
    <row r="578" spans="1:17" x14ac:dyDescent="0.25">
      <c r="K578" s="4" t="str">
        <f t="shared" si="33"/>
        <v/>
      </c>
      <c r="L578" s="4" t="str">
        <f t="shared" si="34"/>
        <v/>
      </c>
      <c r="M578" s="4" t="str">
        <f>IF(AND($H578="Expense Total",NOT(ISBLANK($L578))), VLOOKUP($L578,'Cash Flow Report'!$A$7:$T$107,4,FALSE),"")</f>
        <v/>
      </c>
      <c r="O578" s="4" t="str">
        <f t="shared" si="35"/>
        <v/>
      </c>
      <c r="P578" s="4" t="str">
        <f t="shared" si="36"/>
        <v/>
      </c>
      <c r="Q578" s="4" t="str">
        <f>IF(AND($H578="Income Total",NOT(ISBLANK($P578))), VLOOKUP($P578,'Cash Flow Report'!$A$7:$T$107,7,FALSE),"")</f>
        <v/>
      </c>
    </row>
    <row r="579" spans="1:17" x14ac:dyDescent="0.25">
      <c r="A579" t="s">
        <v>740</v>
      </c>
      <c r="B579" t="s">
        <v>741</v>
      </c>
      <c r="C579" t="s">
        <v>15</v>
      </c>
      <c r="D579" t="s">
        <v>107</v>
      </c>
      <c r="E579" t="s">
        <v>43</v>
      </c>
      <c r="F579" t="s">
        <v>18</v>
      </c>
      <c r="G579" t="s">
        <v>742</v>
      </c>
      <c r="H579" t="s">
        <v>743</v>
      </c>
      <c r="I579">
        <v>28082.39</v>
      </c>
      <c r="K579" s="4" t="str">
        <f t="shared" si="33"/>
        <v/>
      </c>
      <c r="L579" s="4" t="str">
        <f t="shared" si="34"/>
        <v/>
      </c>
      <c r="M579" s="4" t="str">
        <f>IF(AND($H579="Expense Total",NOT(ISBLANK($L579))), VLOOKUP($L579,'Cash Flow Report'!$A$7:$T$107,4,FALSE),"")</f>
        <v/>
      </c>
      <c r="O579" s="4" t="str">
        <f t="shared" si="35"/>
        <v/>
      </c>
      <c r="P579" s="4" t="str">
        <f t="shared" si="36"/>
        <v/>
      </c>
      <c r="Q579" s="4" t="str">
        <f>IF(AND($H579="Income Total",NOT(ISBLANK($P579))), VLOOKUP($P579,'Cash Flow Report'!$A$7:$T$107,7,FALSE),"")</f>
        <v/>
      </c>
    </row>
    <row r="580" spans="1:17" x14ac:dyDescent="0.25">
      <c r="A580" t="s">
        <v>740</v>
      </c>
      <c r="B580" t="s">
        <v>744</v>
      </c>
      <c r="C580" t="s">
        <v>15</v>
      </c>
      <c r="D580" t="s">
        <v>242</v>
      </c>
      <c r="E580" t="s">
        <v>43</v>
      </c>
      <c r="F580" t="s">
        <v>18</v>
      </c>
      <c r="G580" t="s">
        <v>742</v>
      </c>
      <c r="H580" t="s">
        <v>743</v>
      </c>
      <c r="I580">
        <v>30000</v>
      </c>
      <c r="K580" s="4" t="str">
        <f t="shared" si="33"/>
        <v/>
      </c>
      <c r="L580" s="4" t="str">
        <f t="shared" si="34"/>
        <v/>
      </c>
      <c r="M580" s="4" t="str">
        <f>IF(AND($H580="Expense Total",NOT(ISBLANK($L580))), VLOOKUP($L580,'Cash Flow Report'!$A$7:$T$107,4,FALSE),"")</f>
        <v/>
      </c>
      <c r="O580" s="4" t="str">
        <f t="shared" si="35"/>
        <v/>
      </c>
      <c r="P580" s="4" t="str">
        <f t="shared" si="36"/>
        <v/>
      </c>
      <c r="Q580" s="4" t="str">
        <f>IF(AND($H580="Income Total",NOT(ISBLANK($P580))), VLOOKUP($P580,'Cash Flow Report'!$A$7:$T$107,7,FALSE),"")</f>
        <v/>
      </c>
    </row>
    <row r="581" spans="1:17" x14ac:dyDescent="0.25">
      <c r="A581" t="s">
        <v>740</v>
      </c>
      <c r="B581" t="s">
        <v>18</v>
      </c>
      <c r="C581" t="s">
        <v>36</v>
      </c>
      <c r="D581" t="s">
        <v>46</v>
      </c>
      <c r="E581" t="s">
        <v>18</v>
      </c>
      <c r="F581" t="s">
        <v>18</v>
      </c>
      <c r="G581" t="s">
        <v>742</v>
      </c>
      <c r="H581" t="s">
        <v>18</v>
      </c>
      <c r="I581">
        <v>-58082.39</v>
      </c>
      <c r="K581" s="4" t="str">
        <f t="shared" si="33"/>
        <v/>
      </c>
      <c r="L581" s="4" t="str">
        <f t="shared" si="34"/>
        <v/>
      </c>
      <c r="M581" s="4" t="str">
        <f>IF(AND($H581="Expense Total",NOT(ISBLANK($L581))), VLOOKUP($L581,'Cash Flow Report'!$A$7:$T$107,4,FALSE),"")</f>
        <v/>
      </c>
      <c r="O581" s="4" t="str">
        <f t="shared" si="35"/>
        <v/>
      </c>
      <c r="P581" s="4" t="str">
        <f t="shared" si="36"/>
        <v/>
      </c>
      <c r="Q581" s="4" t="str">
        <f>IF(AND($H581="Income Total",NOT(ISBLANK($P581))), VLOOKUP($P581,'Cash Flow Report'!$A$7:$T$107,7,FALSE),"")</f>
        <v/>
      </c>
    </row>
    <row r="582" spans="1:17" ht="15.75" x14ac:dyDescent="0.25">
      <c r="A582" t="s">
        <v>740</v>
      </c>
      <c r="B582" t="s">
        <v>18</v>
      </c>
      <c r="C582" t="s">
        <v>18</v>
      </c>
      <c r="D582" t="s">
        <v>18</v>
      </c>
      <c r="E582" t="s">
        <v>18</v>
      </c>
      <c r="F582" t="s">
        <v>18</v>
      </c>
      <c r="G582" t="s">
        <v>18</v>
      </c>
      <c r="H582" s="3" t="s">
        <v>35</v>
      </c>
      <c r="I582">
        <v>0</v>
      </c>
      <c r="K582" s="4">
        <f t="shared" ref="K582:K645" si="37">IF($H582="Expense Total", I582,"")</f>
        <v>0</v>
      </c>
      <c r="L582" s="4" t="str">
        <f t="shared" ref="L582:L645" si="38">IF($H582="Expense Total", $A582,"")</f>
        <v>69 Montgomery</v>
      </c>
      <c r="M582" s="4">
        <f>IF(AND($H582="Expense Total",NOT(ISBLANK($L582))), VLOOKUP($L582,'Cash Flow Report'!$A$7:$T$107,4,FALSE),"")</f>
        <v>0</v>
      </c>
      <c r="O582" s="4" t="str">
        <f t="shared" ref="O582:O645" si="39">IF($H582="Income Total", $I582,"")</f>
        <v/>
      </c>
      <c r="P582" s="4" t="str">
        <f t="shared" ref="P582:P645" si="40">IF($H582="Income Total", $A582,"")</f>
        <v/>
      </c>
      <c r="Q582" s="4" t="str">
        <f>IF(AND($H582="Income Total",NOT(ISBLANK($P582))), VLOOKUP($P582,'Cash Flow Report'!$A$7:$T$107,7,FALSE),"")</f>
        <v/>
      </c>
    </row>
    <row r="583" spans="1:17" x14ac:dyDescent="0.25">
      <c r="A583" t="s">
        <v>740</v>
      </c>
      <c r="B583" t="s">
        <v>18</v>
      </c>
      <c r="C583" t="s">
        <v>36</v>
      </c>
      <c r="D583" t="s">
        <v>37</v>
      </c>
      <c r="E583" t="s">
        <v>18</v>
      </c>
      <c r="F583" t="s">
        <v>18</v>
      </c>
      <c r="G583" t="s">
        <v>745</v>
      </c>
      <c r="H583" t="s">
        <v>18</v>
      </c>
      <c r="I583">
        <v>197283.08</v>
      </c>
      <c r="K583" s="4" t="str">
        <f t="shared" si="37"/>
        <v/>
      </c>
      <c r="L583" s="4" t="str">
        <f t="shared" si="38"/>
        <v/>
      </c>
      <c r="M583" s="4" t="str">
        <f>IF(AND($H583="Expense Total",NOT(ISBLANK($L583))), VLOOKUP($L583,'Cash Flow Report'!$A$7:$T$107,4,FALSE),"")</f>
        <v/>
      </c>
      <c r="O583" s="4" t="str">
        <f t="shared" si="39"/>
        <v/>
      </c>
      <c r="P583" s="4" t="str">
        <f t="shared" si="40"/>
        <v/>
      </c>
      <c r="Q583" s="4" t="str">
        <f>IF(AND($H583="Income Total",NOT(ISBLANK($P583))), VLOOKUP($P583,'Cash Flow Report'!$A$7:$T$107,7,FALSE),"")</f>
        <v/>
      </c>
    </row>
    <row r="584" spans="1:17" ht="15.75" x14ac:dyDescent="0.25">
      <c r="A584" t="s">
        <v>740</v>
      </c>
      <c r="B584" t="s">
        <v>18</v>
      </c>
      <c r="C584" t="s">
        <v>18</v>
      </c>
      <c r="D584" t="s">
        <v>18</v>
      </c>
      <c r="E584" t="s">
        <v>18</v>
      </c>
      <c r="F584" t="s">
        <v>18</v>
      </c>
      <c r="G584" t="s">
        <v>18</v>
      </c>
      <c r="H584" s="3" t="s">
        <v>39</v>
      </c>
      <c r="I584">
        <v>197283.08</v>
      </c>
      <c r="K584" s="4" t="str">
        <f t="shared" si="37"/>
        <v/>
      </c>
      <c r="L584" s="4" t="str">
        <f t="shared" si="38"/>
        <v/>
      </c>
      <c r="M584" s="4" t="str">
        <f>IF(AND($H584="Expense Total",NOT(ISBLANK($L584))), VLOOKUP($L584,'Cash Flow Report'!$A$7:$T$107,4,FALSE),"")</f>
        <v/>
      </c>
      <c r="O584" s="4">
        <f t="shared" si="39"/>
        <v>197283.08</v>
      </c>
      <c r="P584" s="4" t="str">
        <f t="shared" si="40"/>
        <v>69 Montgomery</v>
      </c>
      <c r="Q584" s="4">
        <f>IF(AND($H584="Income Total",NOT(ISBLANK($P584))), VLOOKUP($P584,'Cash Flow Report'!$A$7:$T$107,7,FALSE),"")</f>
        <v>197283.08</v>
      </c>
    </row>
    <row r="585" spans="1:17" x14ac:dyDescent="0.25">
      <c r="K585" s="4" t="str">
        <f t="shared" si="37"/>
        <v/>
      </c>
      <c r="L585" s="4" t="str">
        <f t="shared" si="38"/>
        <v/>
      </c>
      <c r="M585" s="4" t="str">
        <f>IF(AND($H585="Expense Total",NOT(ISBLANK($L585))), VLOOKUP($L585,'Cash Flow Report'!$A$7:$T$107,4,FALSE),"")</f>
        <v/>
      </c>
      <c r="O585" s="4" t="str">
        <f t="shared" si="39"/>
        <v/>
      </c>
      <c r="P585" s="4" t="str">
        <f t="shared" si="40"/>
        <v/>
      </c>
      <c r="Q585" s="4" t="str">
        <f>IF(AND($H585="Income Total",NOT(ISBLANK($P585))), VLOOKUP($P585,'Cash Flow Report'!$A$7:$T$107,7,FALSE),"")</f>
        <v/>
      </c>
    </row>
    <row r="586" spans="1:17" x14ac:dyDescent="0.25">
      <c r="A586" t="s">
        <v>746</v>
      </c>
      <c r="B586" t="s">
        <v>18</v>
      </c>
      <c r="C586" t="s">
        <v>36</v>
      </c>
      <c r="D586" t="s">
        <v>37</v>
      </c>
      <c r="E586" t="s">
        <v>18</v>
      </c>
      <c r="F586" t="s">
        <v>18</v>
      </c>
      <c r="G586" t="s">
        <v>747</v>
      </c>
      <c r="H586" t="s">
        <v>18</v>
      </c>
      <c r="I586">
        <v>268489.78999999998</v>
      </c>
      <c r="K586" s="4" t="str">
        <f t="shared" si="37"/>
        <v/>
      </c>
      <c r="L586" s="4" t="str">
        <f t="shared" si="38"/>
        <v/>
      </c>
      <c r="M586" s="4" t="str">
        <f>IF(AND($H586="Expense Total",NOT(ISBLANK($L586))), VLOOKUP($L586,'Cash Flow Report'!$A$7:$T$107,4,FALSE),"")</f>
        <v/>
      </c>
      <c r="O586" s="4" t="str">
        <f t="shared" si="39"/>
        <v/>
      </c>
      <c r="P586" s="4" t="str">
        <f t="shared" si="40"/>
        <v/>
      </c>
      <c r="Q586" s="4" t="str">
        <f>IF(AND($H586="Income Total",NOT(ISBLANK($P586))), VLOOKUP($P586,'Cash Flow Report'!$A$7:$T$107,7,FALSE),"")</f>
        <v/>
      </c>
    </row>
    <row r="587" spans="1:17" ht="15.75" x14ac:dyDescent="0.25">
      <c r="A587" t="s">
        <v>746</v>
      </c>
      <c r="B587" t="s">
        <v>18</v>
      </c>
      <c r="C587" t="s">
        <v>18</v>
      </c>
      <c r="D587" t="s">
        <v>18</v>
      </c>
      <c r="E587" t="s">
        <v>18</v>
      </c>
      <c r="F587" t="s">
        <v>18</v>
      </c>
      <c r="G587" t="s">
        <v>18</v>
      </c>
      <c r="H587" s="3" t="s">
        <v>39</v>
      </c>
      <c r="I587">
        <v>268489.78999999998</v>
      </c>
      <c r="K587" s="4" t="str">
        <f t="shared" si="37"/>
        <v/>
      </c>
      <c r="L587" s="4" t="str">
        <f t="shared" si="38"/>
        <v/>
      </c>
      <c r="M587" s="4" t="str">
        <f>IF(AND($H587="Expense Total",NOT(ISBLANK($L587))), VLOOKUP($L587,'Cash Flow Report'!$A$7:$T$107,4,FALSE),"")</f>
        <v/>
      </c>
      <c r="O587" s="4">
        <f t="shared" si="39"/>
        <v>268489.78999999998</v>
      </c>
      <c r="P587" s="4" t="str">
        <f t="shared" si="40"/>
        <v>70 Muscatine</v>
      </c>
      <c r="Q587" s="4">
        <f>IF(AND($H587="Income Total",NOT(ISBLANK($P587))), VLOOKUP($P587,'Cash Flow Report'!$A$7:$T$107,7,FALSE),"")</f>
        <v>268489.78999999998</v>
      </c>
    </row>
    <row r="588" spans="1:17" x14ac:dyDescent="0.25">
      <c r="K588" s="4" t="str">
        <f t="shared" si="37"/>
        <v/>
      </c>
      <c r="L588" s="4" t="str">
        <f t="shared" si="38"/>
        <v/>
      </c>
      <c r="M588" s="4" t="str">
        <f>IF(AND($H588="Expense Total",NOT(ISBLANK($L588))), VLOOKUP($L588,'Cash Flow Report'!$A$7:$T$107,4,FALSE),"")</f>
        <v/>
      </c>
      <c r="O588" s="4" t="str">
        <f t="shared" si="39"/>
        <v/>
      </c>
      <c r="P588" s="4" t="str">
        <f t="shared" si="40"/>
        <v/>
      </c>
      <c r="Q588" s="4" t="str">
        <f>IF(AND($H588="Income Total",NOT(ISBLANK($P588))), VLOOKUP($P588,'Cash Flow Report'!$A$7:$T$107,7,FALSE),"")</f>
        <v/>
      </c>
    </row>
    <row r="589" spans="1:17" x14ac:dyDescent="0.25">
      <c r="A589" t="s">
        <v>748</v>
      </c>
      <c r="B589" t="s">
        <v>749</v>
      </c>
      <c r="C589" t="s">
        <v>15</v>
      </c>
      <c r="D589" t="s">
        <v>42</v>
      </c>
      <c r="E589" t="s">
        <v>199</v>
      </c>
      <c r="F589" t="s">
        <v>18</v>
      </c>
      <c r="G589" t="s">
        <v>750</v>
      </c>
      <c r="H589" t="s">
        <v>751</v>
      </c>
      <c r="I589">
        <v>21290.92</v>
      </c>
      <c r="K589" s="4" t="str">
        <f t="shared" si="37"/>
        <v/>
      </c>
      <c r="L589" s="4" t="str">
        <f t="shared" si="38"/>
        <v/>
      </c>
      <c r="M589" s="4" t="str">
        <f>IF(AND($H589="Expense Total",NOT(ISBLANK($L589))), VLOOKUP($L589,'Cash Flow Report'!$A$7:$T$107,4,FALSE),"")</f>
        <v/>
      </c>
      <c r="O589" s="4" t="str">
        <f t="shared" si="39"/>
        <v/>
      </c>
      <c r="P589" s="4" t="str">
        <f t="shared" si="40"/>
        <v/>
      </c>
      <c r="Q589" s="4" t="str">
        <f>IF(AND($H589="Income Total",NOT(ISBLANK($P589))), VLOOKUP($P589,'Cash Flow Report'!$A$7:$T$107,7,FALSE),"")</f>
        <v/>
      </c>
    </row>
    <row r="590" spans="1:17" x14ac:dyDescent="0.25">
      <c r="A590" t="s">
        <v>748</v>
      </c>
      <c r="B590" t="s">
        <v>18</v>
      </c>
      <c r="C590" t="s">
        <v>36</v>
      </c>
      <c r="D590" t="s">
        <v>46</v>
      </c>
      <c r="E590" t="s">
        <v>18</v>
      </c>
      <c r="F590" t="s">
        <v>18</v>
      </c>
      <c r="G590" t="s">
        <v>750</v>
      </c>
      <c r="H590" t="s">
        <v>18</v>
      </c>
      <c r="I590">
        <v>-21290.92</v>
      </c>
      <c r="K590" s="4" t="str">
        <f t="shared" si="37"/>
        <v/>
      </c>
      <c r="L590" s="4" t="str">
        <f t="shared" si="38"/>
        <v/>
      </c>
      <c r="M590" s="4" t="str">
        <f>IF(AND($H590="Expense Total",NOT(ISBLANK($L590))), VLOOKUP($L590,'Cash Flow Report'!$A$7:$T$107,4,FALSE),"")</f>
        <v/>
      </c>
      <c r="O590" s="4" t="str">
        <f t="shared" si="39"/>
        <v/>
      </c>
      <c r="P590" s="4" t="str">
        <f t="shared" si="40"/>
        <v/>
      </c>
      <c r="Q590" s="4" t="str">
        <f>IF(AND($H590="Income Total",NOT(ISBLANK($P590))), VLOOKUP($P590,'Cash Flow Report'!$A$7:$T$107,7,FALSE),"")</f>
        <v/>
      </c>
    </row>
    <row r="591" spans="1:17" ht="15.75" x14ac:dyDescent="0.25">
      <c r="A591" t="s">
        <v>748</v>
      </c>
      <c r="B591" t="s">
        <v>18</v>
      </c>
      <c r="C591" t="s">
        <v>18</v>
      </c>
      <c r="D591" t="s">
        <v>18</v>
      </c>
      <c r="E591" t="s">
        <v>18</v>
      </c>
      <c r="F591" t="s">
        <v>18</v>
      </c>
      <c r="G591" t="s">
        <v>18</v>
      </c>
      <c r="H591" s="3" t="s">
        <v>35</v>
      </c>
      <c r="I591">
        <v>0</v>
      </c>
      <c r="K591" s="4">
        <f t="shared" si="37"/>
        <v>0</v>
      </c>
      <c r="L591" s="4" t="str">
        <f t="shared" si="38"/>
        <v>71 O'Brien</v>
      </c>
      <c r="M591" s="4">
        <f>IF(AND($H591="Expense Total",NOT(ISBLANK($L591))), VLOOKUP($L591,'Cash Flow Report'!$A$7:$T$107,4,FALSE),"")</f>
        <v>0</v>
      </c>
      <c r="O591" s="4" t="str">
        <f t="shared" si="39"/>
        <v/>
      </c>
      <c r="P591" s="4" t="str">
        <f t="shared" si="40"/>
        <v/>
      </c>
      <c r="Q591" s="4" t="str">
        <f>IF(AND($H591="Income Total",NOT(ISBLANK($P591))), VLOOKUP($P591,'Cash Flow Report'!$A$7:$T$107,7,FALSE),"")</f>
        <v/>
      </c>
    </row>
    <row r="592" spans="1:17" x14ac:dyDescent="0.25">
      <c r="A592" t="s">
        <v>748</v>
      </c>
      <c r="B592" t="s">
        <v>18</v>
      </c>
      <c r="C592" t="s">
        <v>36</v>
      </c>
      <c r="D592" t="s">
        <v>37</v>
      </c>
      <c r="E592" t="s">
        <v>18</v>
      </c>
      <c r="F592" t="s">
        <v>18</v>
      </c>
      <c r="G592" t="s">
        <v>752</v>
      </c>
      <c r="H592" t="s">
        <v>18</v>
      </c>
      <c r="I592">
        <v>272561.38</v>
      </c>
      <c r="K592" s="4" t="str">
        <f t="shared" si="37"/>
        <v/>
      </c>
      <c r="L592" s="4" t="str">
        <f t="shared" si="38"/>
        <v/>
      </c>
      <c r="M592" s="4" t="str">
        <f>IF(AND($H592="Expense Total",NOT(ISBLANK($L592))), VLOOKUP($L592,'Cash Flow Report'!$A$7:$T$107,4,FALSE),"")</f>
        <v/>
      </c>
      <c r="O592" s="4" t="str">
        <f t="shared" si="39"/>
        <v/>
      </c>
      <c r="P592" s="4" t="str">
        <f t="shared" si="40"/>
        <v/>
      </c>
      <c r="Q592" s="4" t="str">
        <f>IF(AND($H592="Income Total",NOT(ISBLANK($P592))), VLOOKUP($P592,'Cash Flow Report'!$A$7:$T$107,7,FALSE),"")</f>
        <v/>
      </c>
    </row>
    <row r="593" spans="1:17" ht="15.75" x14ac:dyDescent="0.25">
      <c r="A593" t="s">
        <v>748</v>
      </c>
      <c r="B593" t="s">
        <v>18</v>
      </c>
      <c r="C593" t="s">
        <v>18</v>
      </c>
      <c r="D593" t="s">
        <v>18</v>
      </c>
      <c r="E593" t="s">
        <v>18</v>
      </c>
      <c r="F593" t="s">
        <v>18</v>
      </c>
      <c r="G593" t="s">
        <v>18</v>
      </c>
      <c r="H593" s="3" t="s">
        <v>39</v>
      </c>
      <c r="I593">
        <v>272561.38</v>
      </c>
      <c r="K593" s="4" t="str">
        <f t="shared" si="37"/>
        <v/>
      </c>
      <c r="L593" s="4" t="str">
        <f t="shared" si="38"/>
        <v/>
      </c>
      <c r="M593" s="4" t="str">
        <f>IF(AND($H593="Expense Total",NOT(ISBLANK($L593))), VLOOKUP($L593,'Cash Flow Report'!$A$7:$T$107,4,FALSE),"")</f>
        <v/>
      </c>
      <c r="O593" s="4">
        <f t="shared" si="39"/>
        <v>272561.38</v>
      </c>
      <c r="P593" s="4" t="str">
        <f t="shared" si="40"/>
        <v>71 O'Brien</v>
      </c>
      <c r="Q593" s="4">
        <f>IF(AND($H593="Income Total",NOT(ISBLANK($P593))), VLOOKUP($P593,'Cash Flow Report'!$A$7:$T$107,7,FALSE),"")</f>
        <v>272561.38</v>
      </c>
    </row>
    <row r="594" spans="1:17" x14ac:dyDescent="0.25">
      <c r="K594" s="4" t="str">
        <f t="shared" si="37"/>
        <v/>
      </c>
      <c r="L594" s="4" t="str">
        <f t="shared" si="38"/>
        <v/>
      </c>
      <c r="M594" s="4" t="str">
        <f>IF(AND($H594="Expense Total",NOT(ISBLANK($L594))), VLOOKUP($L594,'Cash Flow Report'!$A$7:$T$107,4,FALSE),"")</f>
        <v/>
      </c>
      <c r="O594" s="4" t="str">
        <f t="shared" si="39"/>
        <v/>
      </c>
      <c r="P594" s="4" t="str">
        <f t="shared" si="40"/>
        <v/>
      </c>
      <c r="Q594" s="4" t="str">
        <f>IF(AND($H594="Income Total",NOT(ISBLANK($P594))), VLOOKUP($P594,'Cash Flow Report'!$A$7:$T$107,7,FALSE),"")</f>
        <v/>
      </c>
    </row>
    <row r="595" spans="1:17" x14ac:dyDescent="0.25">
      <c r="A595" t="s">
        <v>753</v>
      </c>
      <c r="B595" t="s">
        <v>18</v>
      </c>
      <c r="C595" t="s">
        <v>36</v>
      </c>
      <c r="D595" t="s">
        <v>37</v>
      </c>
      <c r="E595" t="s">
        <v>18</v>
      </c>
      <c r="F595" t="s">
        <v>18</v>
      </c>
      <c r="G595" t="s">
        <v>754</v>
      </c>
      <c r="H595" t="s">
        <v>18</v>
      </c>
      <c r="I595">
        <v>196965.23</v>
      </c>
      <c r="K595" s="4" t="str">
        <f t="shared" si="37"/>
        <v/>
      </c>
      <c r="L595" s="4" t="str">
        <f t="shared" si="38"/>
        <v/>
      </c>
      <c r="M595" s="4" t="str">
        <f>IF(AND($H595="Expense Total",NOT(ISBLANK($L595))), VLOOKUP($L595,'Cash Flow Report'!$A$7:$T$107,4,FALSE),"")</f>
        <v/>
      </c>
      <c r="O595" s="4" t="str">
        <f t="shared" si="39"/>
        <v/>
      </c>
      <c r="P595" s="4" t="str">
        <f t="shared" si="40"/>
        <v/>
      </c>
      <c r="Q595" s="4" t="str">
        <f>IF(AND($H595="Income Total",NOT(ISBLANK($P595))), VLOOKUP($P595,'Cash Flow Report'!$A$7:$T$107,7,FALSE),"")</f>
        <v/>
      </c>
    </row>
    <row r="596" spans="1:17" ht="15.75" x14ac:dyDescent="0.25">
      <c r="A596" t="s">
        <v>753</v>
      </c>
      <c r="B596" t="s">
        <v>18</v>
      </c>
      <c r="C596" t="s">
        <v>18</v>
      </c>
      <c r="D596" t="s">
        <v>18</v>
      </c>
      <c r="E596" t="s">
        <v>18</v>
      </c>
      <c r="F596" t="s">
        <v>18</v>
      </c>
      <c r="G596" t="s">
        <v>18</v>
      </c>
      <c r="H596" s="3" t="s">
        <v>39</v>
      </c>
      <c r="I596">
        <v>196965.23</v>
      </c>
      <c r="K596" s="4" t="str">
        <f t="shared" si="37"/>
        <v/>
      </c>
      <c r="L596" s="4" t="str">
        <f t="shared" si="38"/>
        <v/>
      </c>
      <c r="M596" s="4" t="str">
        <f>IF(AND($H596="Expense Total",NOT(ISBLANK($L596))), VLOOKUP($L596,'Cash Flow Report'!$A$7:$T$107,4,FALSE),"")</f>
        <v/>
      </c>
      <c r="O596" s="4">
        <f t="shared" si="39"/>
        <v>196965.23</v>
      </c>
      <c r="P596" s="4" t="str">
        <f t="shared" si="40"/>
        <v>72 Osceola</v>
      </c>
      <c r="Q596" s="4">
        <f>IF(AND($H596="Income Total",NOT(ISBLANK($P596))), VLOOKUP($P596,'Cash Flow Report'!$A$7:$T$107,7,FALSE),"")</f>
        <v>196965.23</v>
      </c>
    </row>
    <row r="597" spans="1:17" x14ac:dyDescent="0.25">
      <c r="K597" s="4" t="str">
        <f t="shared" si="37"/>
        <v/>
      </c>
      <c r="L597" s="4" t="str">
        <f t="shared" si="38"/>
        <v/>
      </c>
      <c r="M597" s="4" t="str">
        <f>IF(AND($H597="Expense Total",NOT(ISBLANK($L597))), VLOOKUP($L597,'Cash Flow Report'!$A$7:$T$107,4,FALSE),"")</f>
        <v/>
      </c>
      <c r="O597" s="4" t="str">
        <f t="shared" si="39"/>
        <v/>
      </c>
      <c r="P597" s="4" t="str">
        <f t="shared" si="40"/>
        <v/>
      </c>
      <c r="Q597" s="4" t="str">
        <f>IF(AND($H597="Income Total",NOT(ISBLANK($P597))), VLOOKUP($P597,'Cash Flow Report'!$A$7:$T$107,7,FALSE),"")</f>
        <v/>
      </c>
    </row>
    <row r="598" spans="1:17" x14ac:dyDescent="0.25">
      <c r="A598" t="s">
        <v>755</v>
      </c>
      <c r="B598" t="s">
        <v>756</v>
      </c>
      <c r="C598" t="s">
        <v>15</v>
      </c>
      <c r="D598" t="s">
        <v>107</v>
      </c>
      <c r="E598" t="s">
        <v>43</v>
      </c>
      <c r="F598" t="s">
        <v>18</v>
      </c>
      <c r="G598" t="s">
        <v>757</v>
      </c>
      <c r="H598" t="s">
        <v>758</v>
      </c>
      <c r="I598">
        <v>62324.92</v>
      </c>
      <c r="K598" s="4" t="str">
        <f t="shared" si="37"/>
        <v/>
      </c>
      <c r="L598" s="4" t="str">
        <f t="shared" si="38"/>
        <v/>
      </c>
      <c r="M598" s="4" t="str">
        <f>IF(AND($H598="Expense Total",NOT(ISBLANK($L598))), VLOOKUP($L598,'Cash Flow Report'!$A$7:$T$107,4,FALSE),"")</f>
        <v/>
      </c>
      <c r="O598" s="4" t="str">
        <f t="shared" si="39"/>
        <v/>
      </c>
      <c r="P598" s="4" t="str">
        <f t="shared" si="40"/>
        <v/>
      </c>
      <c r="Q598" s="4" t="str">
        <f>IF(AND($H598="Income Total",NOT(ISBLANK($P598))), VLOOKUP($P598,'Cash Flow Report'!$A$7:$T$107,7,FALSE),"")</f>
        <v/>
      </c>
    </row>
    <row r="599" spans="1:17" x14ac:dyDescent="0.25">
      <c r="A599" t="s">
        <v>755</v>
      </c>
      <c r="B599" t="s">
        <v>759</v>
      </c>
      <c r="C599" t="s">
        <v>15</v>
      </c>
      <c r="D599" t="s">
        <v>62</v>
      </c>
      <c r="E599" t="s">
        <v>125</v>
      </c>
      <c r="F599" t="s">
        <v>18</v>
      </c>
      <c r="G599" t="s">
        <v>760</v>
      </c>
      <c r="H599" t="s">
        <v>761</v>
      </c>
      <c r="I599">
        <v>36059.75</v>
      </c>
      <c r="K599" s="4" t="str">
        <f t="shared" si="37"/>
        <v/>
      </c>
      <c r="L599" s="4" t="str">
        <f t="shared" si="38"/>
        <v/>
      </c>
      <c r="M599" s="4" t="str">
        <f>IF(AND($H599="Expense Total",NOT(ISBLANK($L599))), VLOOKUP($L599,'Cash Flow Report'!$A$7:$T$107,4,FALSE),"")</f>
        <v/>
      </c>
      <c r="O599" s="4" t="str">
        <f t="shared" si="39"/>
        <v/>
      </c>
      <c r="P599" s="4" t="str">
        <f t="shared" si="40"/>
        <v/>
      </c>
      <c r="Q599" s="4" t="str">
        <f>IF(AND($H599="Income Total",NOT(ISBLANK($P599))), VLOOKUP($P599,'Cash Flow Report'!$A$7:$T$107,7,FALSE),"")</f>
        <v/>
      </c>
    </row>
    <row r="600" spans="1:17" x14ac:dyDescent="0.25">
      <c r="A600" t="s">
        <v>755</v>
      </c>
      <c r="B600" t="s">
        <v>762</v>
      </c>
      <c r="C600" t="s">
        <v>15</v>
      </c>
      <c r="D600" t="s">
        <v>62</v>
      </c>
      <c r="E600" t="s">
        <v>43</v>
      </c>
      <c r="F600" t="s">
        <v>18</v>
      </c>
      <c r="G600" t="s">
        <v>757</v>
      </c>
      <c r="H600" t="s">
        <v>758</v>
      </c>
      <c r="I600">
        <v>53597.34</v>
      </c>
      <c r="K600" s="4" t="str">
        <f t="shared" si="37"/>
        <v/>
      </c>
      <c r="L600" s="4" t="str">
        <f t="shared" si="38"/>
        <v/>
      </c>
      <c r="M600" s="4" t="str">
        <f>IF(AND($H600="Expense Total",NOT(ISBLANK($L600))), VLOOKUP($L600,'Cash Flow Report'!$A$7:$T$107,4,FALSE),"")</f>
        <v/>
      </c>
      <c r="O600" s="4" t="str">
        <f t="shared" si="39"/>
        <v/>
      </c>
      <c r="P600" s="4" t="str">
        <f t="shared" si="40"/>
        <v/>
      </c>
      <c r="Q600" s="4" t="str">
        <f>IF(AND($H600="Income Total",NOT(ISBLANK($P600))), VLOOKUP($P600,'Cash Flow Report'!$A$7:$T$107,7,FALSE),"")</f>
        <v/>
      </c>
    </row>
    <row r="601" spans="1:17" x14ac:dyDescent="0.25">
      <c r="A601" t="s">
        <v>755</v>
      </c>
      <c r="B601" t="s">
        <v>763</v>
      </c>
      <c r="C601" t="s">
        <v>15</v>
      </c>
      <c r="D601" t="s">
        <v>42</v>
      </c>
      <c r="E601" t="s">
        <v>125</v>
      </c>
      <c r="F601" t="s">
        <v>18</v>
      </c>
      <c r="G601" t="s">
        <v>760</v>
      </c>
      <c r="H601" t="s">
        <v>761</v>
      </c>
      <c r="I601">
        <v>30870.25</v>
      </c>
      <c r="K601" s="4" t="str">
        <f t="shared" si="37"/>
        <v/>
      </c>
      <c r="L601" s="4" t="str">
        <f t="shared" si="38"/>
        <v/>
      </c>
      <c r="M601" s="4" t="str">
        <f>IF(AND($H601="Expense Total",NOT(ISBLANK($L601))), VLOOKUP($L601,'Cash Flow Report'!$A$7:$T$107,4,FALSE),"")</f>
        <v/>
      </c>
      <c r="O601" s="4" t="str">
        <f t="shared" si="39"/>
        <v/>
      </c>
      <c r="P601" s="4" t="str">
        <f t="shared" si="40"/>
        <v/>
      </c>
      <c r="Q601" s="4" t="str">
        <f>IF(AND($H601="Income Total",NOT(ISBLANK($P601))), VLOOKUP($P601,'Cash Flow Report'!$A$7:$T$107,7,FALSE),"")</f>
        <v/>
      </c>
    </row>
    <row r="602" spans="1:17" x14ac:dyDescent="0.25">
      <c r="A602" t="s">
        <v>755</v>
      </c>
      <c r="B602" t="s">
        <v>764</v>
      </c>
      <c r="C602" t="s">
        <v>15</v>
      </c>
      <c r="D602" t="s">
        <v>22</v>
      </c>
      <c r="E602" t="s">
        <v>404</v>
      </c>
      <c r="F602" t="s">
        <v>18</v>
      </c>
      <c r="G602" t="s">
        <v>765</v>
      </c>
      <c r="H602" t="s">
        <v>766</v>
      </c>
      <c r="I602">
        <v>43155</v>
      </c>
      <c r="K602" s="4" t="str">
        <f t="shared" si="37"/>
        <v/>
      </c>
      <c r="L602" s="4" t="str">
        <f t="shared" si="38"/>
        <v/>
      </c>
      <c r="M602" s="4" t="str">
        <f>IF(AND($H602="Expense Total",NOT(ISBLANK($L602))), VLOOKUP($L602,'Cash Flow Report'!$A$7:$T$107,4,FALSE),"")</f>
        <v/>
      </c>
      <c r="O602" s="4" t="str">
        <f t="shared" si="39"/>
        <v/>
      </c>
      <c r="P602" s="4" t="str">
        <f t="shared" si="40"/>
        <v/>
      </c>
      <c r="Q602" s="4" t="str">
        <f>IF(AND($H602="Income Total",NOT(ISBLANK($P602))), VLOOKUP($P602,'Cash Flow Report'!$A$7:$T$107,7,FALSE),"")</f>
        <v/>
      </c>
    </row>
    <row r="603" spans="1:17" x14ac:dyDescent="0.25">
      <c r="A603" t="s">
        <v>755</v>
      </c>
      <c r="B603" t="s">
        <v>767</v>
      </c>
      <c r="C603" t="s">
        <v>15</v>
      </c>
      <c r="D603" t="s">
        <v>22</v>
      </c>
      <c r="E603" t="s">
        <v>43</v>
      </c>
      <c r="F603" t="s">
        <v>18</v>
      </c>
      <c r="G603" t="s">
        <v>757</v>
      </c>
      <c r="H603" t="s">
        <v>758</v>
      </c>
      <c r="I603">
        <v>136444.64000000001</v>
      </c>
      <c r="K603" s="4" t="str">
        <f t="shared" si="37"/>
        <v/>
      </c>
      <c r="L603" s="4" t="str">
        <f t="shared" si="38"/>
        <v/>
      </c>
      <c r="M603" s="4" t="str">
        <f>IF(AND($H603="Expense Total",NOT(ISBLANK($L603))), VLOOKUP($L603,'Cash Flow Report'!$A$7:$T$107,4,FALSE),"")</f>
        <v/>
      </c>
      <c r="O603" s="4" t="str">
        <f t="shared" si="39"/>
        <v/>
      </c>
      <c r="P603" s="4" t="str">
        <f t="shared" si="40"/>
        <v/>
      </c>
      <c r="Q603" s="4" t="str">
        <f>IF(AND($H603="Income Total",NOT(ISBLANK($P603))), VLOOKUP($P603,'Cash Flow Report'!$A$7:$T$107,7,FALSE),"")</f>
        <v/>
      </c>
    </row>
    <row r="604" spans="1:17" x14ac:dyDescent="0.25">
      <c r="A604" t="s">
        <v>755</v>
      </c>
      <c r="B604" t="s">
        <v>768</v>
      </c>
      <c r="C604" t="s">
        <v>15</v>
      </c>
      <c r="D604" t="s">
        <v>242</v>
      </c>
      <c r="E604" t="s">
        <v>43</v>
      </c>
      <c r="F604" t="s">
        <v>18</v>
      </c>
      <c r="G604" t="s">
        <v>757</v>
      </c>
      <c r="H604" t="s">
        <v>758</v>
      </c>
      <c r="I604">
        <v>279420.46999999997</v>
      </c>
      <c r="K604" s="4" t="str">
        <f t="shared" si="37"/>
        <v/>
      </c>
      <c r="L604" s="4" t="str">
        <f t="shared" si="38"/>
        <v/>
      </c>
      <c r="M604" s="4" t="str">
        <f>IF(AND($H604="Expense Total",NOT(ISBLANK($L604))), VLOOKUP($L604,'Cash Flow Report'!$A$7:$T$107,4,FALSE),"")</f>
        <v/>
      </c>
      <c r="O604" s="4" t="str">
        <f t="shared" si="39"/>
        <v/>
      </c>
      <c r="P604" s="4" t="str">
        <f t="shared" si="40"/>
        <v/>
      </c>
      <c r="Q604" s="4" t="str">
        <f>IF(AND($H604="Income Total",NOT(ISBLANK($P604))), VLOOKUP($P604,'Cash Flow Report'!$A$7:$T$107,7,FALSE),"")</f>
        <v/>
      </c>
    </row>
    <row r="605" spans="1:17" x14ac:dyDescent="0.25">
      <c r="A605" t="s">
        <v>755</v>
      </c>
      <c r="B605" t="s">
        <v>769</v>
      </c>
      <c r="C605" t="s">
        <v>15</v>
      </c>
      <c r="D605" t="s">
        <v>137</v>
      </c>
      <c r="E605" t="s">
        <v>125</v>
      </c>
      <c r="F605" t="s">
        <v>18</v>
      </c>
      <c r="G605" t="s">
        <v>760</v>
      </c>
      <c r="H605" t="s">
        <v>761</v>
      </c>
      <c r="I605">
        <v>68328.25</v>
      </c>
      <c r="K605" s="4" t="str">
        <f t="shared" si="37"/>
        <v/>
      </c>
      <c r="L605" s="4" t="str">
        <f t="shared" si="38"/>
        <v/>
      </c>
      <c r="M605" s="4" t="str">
        <f>IF(AND($H605="Expense Total",NOT(ISBLANK($L605))), VLOOKUP($L605,'Cash Flow Report'!$A$7:$T$107,4,FALSE),"")</f>
        <v/>
      </c>
      <c r="O605" s="4" t="str">
        <f t="shared" si="39"/>
        <v/>
      </c>
      <c r="P605" s="4" t="str">
        <f t="shared" si="40"/>
        <v/>
      </c>
      <c r="Q605" s="4" t="str">
        <f>IF(AND($H605="Income Total",NOT(ISBLANK($P605))), VLOOKUP($P605,'Cash Flow Report'!$A$7:$T$107,7,FALSE),"")</f>
        <v/>
      </c>
    </row>
    <row r="606" spans="1:17" x14ac:dyDescent="0.25">
      <c r="A606" t="s">
        <v>755</v>
      </c>
      <c r="B606" t="s">
        <v>770</v>
      </c>
      <c r="C606" t="s">
        <v>15</v>
      </c>
      <c r="D606" t="s">
        <v>71</v>
      </c>
      <c r="E606" t="s">
        <v>43</v>
      </c>
      <c r="F606" t="s">
        <v>18</v>
      </c>
      <c r="G606" t="s">
        <v>757</v>
      </c>
      <c r="H606" t="s">
        <v>758</v>
      </c>
      <c r="I606">
        <v>93360.44</v>
      </c>
      <c r="K606" s="4" t="str">
        <f t="shared" si="37"/>
        <v/>
      </c>
      <c r="L606" s="4" t="str">
        <f t="shared" si="38"/>
        <v/>
      </c>
      <c r="M606" s="4" t="str">
        <f>IF(AND($H606="Expense Total",NOT(ISBLANK($L606))), VLOOKUP($L606,'Cash Flow Report'!$A$7:$T$107,4,FALSE),"")</f>
        <v/>
      </c>
      <c r="O606" s="4" t="str">
        <f t="shared" si="39"/>
        <v/>
      </c>
      <c r="P606" s="4" t="str">
        <f t="shared" si="40"/>
        <v/>
      </c>
      <c r="Q606" s="4" t="str">
        <f>IF(AND($H606="Income Total",NOT(ISBLANK($P606))), VLOOKUP($P606,'Cash Flow Report'!$A$7:$T$107,7,FALSE),"")</f>
        <v/>
      </c>
    </row>
    <row r="607" spans="1:17" x14ac:dyDescent="0.25">
      <c r="A607" t="s">
        <v>755</v>
      </c>
      <c r="B607" t="s">
        <v>771</v>
      </c>
      <c r="C607" t="s">
        <v>15</v>
      </c>
      <c r="D607" t="s">
        <v>24</v>
      </c>
      <c r="E607" t="s">
        <v>125</v>
      </c>
      <c r="F607" t="s">
        <v>18</v>
      </c>
      <c r="G607" t="s">
        <v>760</v>
      </c>
      <c r="H607" t="s">
        <v>761</v>
      </c>
      <c r="I607">
        <v>80758.320000000007</v>
      </c>
      <c r="K607" s="4" t="str">
        <f t="shared" si="37"/>
        <v/>
      </c>
      <c r="L607" s="4" t="str">
        <f t="shared" si="38"/>
        <v/>
      </c>
      <c r="M607" s="4" t="str">
        <f>IF(AND($H607="Expense Total",NOT(ISBLANK($L607))), VLOOKUP($L607,'Cash Flow Report'!$A$7:$T$107,4,FALSE),"")</f>
        <v/>
      </c>
      <c r="O607" s="4" t="str">
        <f t="shared" si="39"/>
        <v/>
      </c>
      <c r="P607" s="4" t="str">
        <f t="shared" si="40"/>
        <v/>
      </c>
      <c r="Q607" s="4" t="str">
        <f>IF(AND($H607="Income Total",NOT(ISBLANK($P607))), VLOOKUP($P607,'Cash Flow Report'!$A$7:$T$107,7,FALSE),"")</f>
        <v/>
      </c>
    </row>
    <row r="608" spans="1:17" x14ac:dyDescent="0.25">
      <c r="A608" t="s">
        <v>755</v>
      </c>
      <c r="B608" t="s">
        <v>18</v>
      </c>
      <c r="C608" t="s">
        <v>36</v>
      </c>
      <c r="D608" t="s">
        <v>46</v>
      </c>
      <c r="E608" t="s">
        <v>18</v>
      </c>
      <c r="F608" t="s">
        <v>18</v>
      </c>
      <c r="G608" t="s">
        <v>757</v>
      </c>
      <c r="H608" t="s">
        <v>18</v>
      </c>
      <c r="I608">
        <v>-531787.37</v>
      </c>
      <c r="K608" s="4" t="str">
        <f t="shared" si="37"/>
        <v/>
      </c>
      <c r="L608" s="4" t="str">
        <f t="shared" si="38"/>
        <v/>
      </c>
      <c r="M608" s="4" t="str">
        <f>IF(AND($H608="Expense Total",NOT(ISBLANK($L608))), VLOOKUP($L608,'Cash Flow Report'!$A$7:$T$107,4,FALSE),"")</f>
        <v/>
      </c>
      <c r="O608" s="4" t="str">
        <f t="shared" si="39"/>
        <v/>
      </c>
      <c r="P608" s="4" t="str">
        <f t="shared" si="40"/>
        <v/>
      </c>
      <c r="Q608" s="4" t="str">
        <f>IF(AND($H608="Income Total",NOT(ISBLANK($P608))), VLOOKUP($P608,'Cash Flow Report'!$A$7:$T$107,7,FALSE),"")</f>
        <v/>
      </c>
    </row>
    <row r="609" spans="1:17" x14ac:dyDescent="0.25">
      <c r="A609" t="s">
        <v>755</v>
      </c>
      <c r="B609" t="s">
        <v>18</v>
      </c>
      <c r="C609" t="s">
        <v>36</v>
      </c>
      <c r="D609" t="s">
        <v>46</v>
      </c>
      <c r="E609" t="s">
        <v>18</v>
      </c>
      <c r="F609" t="s">
        <v>18</v>
      </c>
      <c r="G609" t="s">
        <v>760</v>
      </c>
      <c r="H609" t="s">
        <v>18</v>
      </c>
      <c r="I609">
        <v>-66930</v>
      </c>
      <c r="K609" s="4" t="str">
        <f t="shared" si="37"/>
        <v/>
      </c>
      <c r="L609" s="4" t="str">
        <f t="shared" si="38"/>
        <v/>
      </c>
      <c r="M609" s="4" t="str">
        <f>IF(AND($H609="Expense Total",NOT(ISBLANK($L609))), VLOOKUP($L609,'Cash Flow Report'!$A$7:$T$107,4,FALSE),"")</f>
        <v/>
      </c>
      <c r="O609" s="4" t="str">
        <f t="shared" si="39"/>
        <v/>
      </c>
      <c r="P609" s="4" t="str">
        <f t="shared" si="40"/>
        <v/>
      </c>
      <c r="Q609" s="4" t="str">
        <f>IF(AND($H609="Income Total",NOT(ISBLANK($P609))), VLOOKUP($P609,'Cash Flow Report'!$A$7:$T$107,7,FALSE),"")</f>
        <v/>
      </c>
    </row>
    <row r="610" spans="1:17" x14ac:dyDescent="0.25">
      <c r="A610" t="s">
        <v>755</v>
      </c>
      <c r="B610" t="s">
        <v>772</v>
      </c>
      <c r="C610" t="s">
        <v>15</v>
      </c>
      <c r="D610" t="s">
        <v>48</v>
      </c>
      <c r="E610" t="s">
        <v>43</v>
      </c>
      <c r="F610" t="s">
        <v>18</v>
      </c>
      <c r="G610" t="s">
        <v>757</v>
      </c>
      <c r="H610" t="s">
        <v>758</v>
      </c>
      <c r="I610">
        <v>139162.26999999999</v>
      </c>
      <c r="K610" s="4" t="str">
        <f t="shared" si="37"/>
        <v/>
      </c>
      <c r="L610" s="4" t="str">
        <f t="shared" si="38"/>
        <v/>
      </c>
      <c r="M610" s="4" t="str">
        <f>IF(AND($H610="Expense Total",NOT(ISBLANK($L610))), VLOOKUP($L610,'Cash Flow Report'!$A$7:$T$107,4,FALSE),"")</f>
        <v/>
      </c>
      <c r="O610" s="4" t="str">
        <f t="shared" si="39"/>
        <v/>
      </c>
      <c r="P610" s="4" t="str">
        <f t="shared" si="40"/>
        <v/>
      </c>
      <c r="Q610" s="4" t="str">
        <f>IF(AND($H610="Income Total",NOT(ISBLANK($P610))), VLOOKUP($P610,'Cash Flow Report'!$A$7:$T$107,7,FALSE),"")</f>
        <v/>
      </c>
    </row>
    <row r="611" spans="1:17" x14ac:dyDescent="0.25">
      <c r="A611" t="s">
        <v>755</v>
      </c>
      <c r="B611" t="s">
        <v>18</v>
      </c>
      <c r="C611" t="s">
        <v>36</v>
      </c>
      <c r="D611" t="s">
        <v>12</v>
      </c>
      <c r="E611" t="s">
        <v>18</v>
      </c>
      <c r="F611" t="s">
        <v>18</v>
      </c>
      <c r="G611" t="s">
        <v>757</v>
      </c>
      <c r="H611" t="s">
        <v>18</v>
      </c>
      <c r="I611">
        <v>-175762.63</v>
      </c>
      <c r="K611" s="4" t="str">
        <f t="shared" si="37"/>
        <v/>
      </c>
      <c r="L611" s="4" t="str">
        <f t="shared" si="38"/>
        <v/>
      </c>
      <c r="M611" s="4" t="str">
        <f>IF(AND($H611="Expense Total",NOT(ISBLANK($L611))), VLOOKUP($L611,'Cash Flow Report'!$A$7:$T$107,4,FALSE),"")</f>
        <v/>
      </c>
      <c r="O611" s="4" t="str">
        <f t="shared" si="39"/>
        <v/>
      </c>
      <c r="P611" s="4" t="str">
        <f t="shared" si="40"/>
        <v/>
      </c>
      <c r="Q611" s="4" t="str">
        <f>IF(AND($H611="Income Total",NOT(ISBLANK($P611))), VLOOKUP($P611,'Cash Flow Report'!$A$7:$T$107,7,FALSE),"")</f>
        <v/>
      </c>
    </row>
    <row r="612" spans="1:17" x14ac:dyDescent="0.25">
      <c r="A612" t="s">
        <v>755</v>
      </c>
      <c r="B612" t="s">
        <v>18</v>
      </c>
      <c r="C612" t="s">
        <v>36</v>
      </c>
      <c r="D612" t="s">
        <v>12</v>
      </c>
      <c r="E612" t="s">
        <v>18</v>
      </c>
      <c r="F612" t="s">
        <v>18</v>
      </c>
      <c r="G612" t="s">
        <v>760</v>
      </c>
      <c r="H612" t="s">
        <v>18</v>
      </c>
      <c r="I612">
        <v>-179665.82</v>
      </c>
      <c r="K612" s="4" t="str">
        <f t="shared" si="37"/>
        <v/>
      </c>
      <c r="L612" s="4" t="str">
        <f t="shared" si="38"/>
        <v/>
      </c>
      <c r="M612" s="4" t="str">
        <f>IF(AND($H612="Expense Total",NOT(ISBLANK($L612))), VLOOKUP($L612,'Cash Flow Report'!$A$7:$T$107,4,FALSE),"")</f>
        <v/>
      </c>
      <c r="O612" s="4" t="str">
        <f t="shared" si="39"/>
        <v/>
      </c>
      <c r="P612" s="4" t="str">
        <f t="shared" si="40"/>
        <v/>
      </c>
      <c r="Q612" s="4" t="str">
        <f>IF(AND($H612="Income Total",NOT(ISBLANK($P612))), VLOOKUP($P612,'Cash Flow Report'!$A$7:$T$107,7,FALSE),"")</f>
        <v/>
      </c>
    </row>
    <row r="613" spans="1:17" ht="15.75" x14ac:dyDescent="0.25">
      <c r="A613" t="s">
        <v>755</v>
      </c>
      <c r="B613" t="s">
        <v>18</v>
      </c>
      <c r="C613" t="s">
        <v>18</v>
      </c>
      <c r="D613" t="s">
        <v>18</v>
      </c>
      <c r="E613" t="s">
        <v>18</v>
      </c>
      <c r="F613" t="s">
        <v>18</v>
      </c>
      <c r="G613" t="s">
        <v>18</v>
      </c>
      <c r="H613" s="3" t="s">
        <v>35</v>
      </c>
      <c r="I613">
        <v>69335.83</v>
      </c>
      <c r="K613" s="4">
        <f t="shared" si="37"/>
        <v>69335.83</v>
      </c>
      <c r="L613" s="4" t="str">
        <f t="shared" si="38"/>
        <v>73 Page</v>
      </c>
      <c r="M613" s="4">
        <f>IF(AND($H613="Expense Total",NOT(ISBLANK($L613))), VLOOKUP($L613,'Cash Flow Report'!$A$7:$T$107,4,FALSE),"")</f>
        <v>69335.83</v>
      </c>
      <c r="O613" s="4" t="str">
        <f t="shared" si="39"/>
        <v/>
      </c>
      <c r="P613" s="4" t="str">
        <f t="shared" si="40"/>
        <v/>
      </c>
      <c r="Q613" s="4" t="str">
        <f>IF(AND($H613="Income Total",NOT(ISBLANK($P613))), VLOOKUP($P613,'Cash Flow Report'!$A$7:$T$107,7,FALSE),"")</f>
        <v/>
      </c>
    </row>
    <row r="614" spans="1:17" x14ac:dyDescent="0.25">
      <c r="A614" t="s">
        <v>755</v>
      </c>
      <c r="B614" t="s">
        <v>18</v>
      </c>
      <c r="C614" t="s">
        <v>36</v>
      </c>
      <c r="D614" t="s">
        <v>37</v>
      </c>
      <c r="E614" t="s">
        <v>18</v>
      </c>
      <c r="F614" t="s">
        <v>18</v>
      </c>
      <c r="G614" t="s">
        <v>773</v>
      </c>
      <c r="H614" t="s">
        <v>18</v>
      </c>
      <c r="I614">
        <v>266185.7</v>
      </c>
      <c r="K614" s="4" t="str">
        <f t="shared" si="37"/>
        <v/>
      </c>
      <c r="L614" s="4" t="str">
        <f t="shared" si="38"/>
        <v/>
      </c>
      <c r="M614" s="4" t="str">
        <f>IF(AND($H614="Expense Total",NOT(ISBLANK($L614))), VLOOKUP($L614,'Cash Flow Report'!$A$7:$T$107,4,FALSE),"")</f>
        <v/>
      </c>
      <c r="O614" s="4" t="str">
        <f t="shared" si="39"/>
        <v/>
      </c>
      <c r="P614" s="4" t="str">
        <f t="shared" si="40"/>
        <v/>
      </c>
      <c r="Q614" s="4" t="str">
        <f>IF(AND($H614="Income Total",NOT(ISBLANK($P614))), VLOOKUP($P614,'Cash Flow Report'!$A$7:$T$107,7,FALSE),"")</f>
        <v/>
      </c>
    </row>
    <row r="615" spans="1:17" ht="15.75" x14ac:dyDescent="0.25">
      <c r="A615" t="s">
        <v>755</v>
      </c>
      <c r="B615" t="s">
        <v>18</v>
      </c>
      <c r="C615" t="s">
        <v>18</v>
      </c>
      <c r="D615" t="s">
        <v>18</v>
      </c>
      <c r="E615" t="s">
        <v>18</v>
      </c>
      <c r="F615" t="s">
        <v>18</v>
      </c>
      <c r="G615" t="s">
        <v>18</v>
      </c>
      <c r="H615" s="3" t="s">
        <v>39</v>
      </c>
      <c r="I615">
        <v>266185.7</v>
      </c>
      <c r="K615" s="4" t="str">
        <f t="shared" si="37"/>
        <v/>
      </c>
      <c r="L615" s="4" t="str">
        <f t="shared" si="38"/>
        <v/>
      </c>
      <c r="M615" s="4" t="str">
        <f>IF(AND($H615="Expense Total",NOT(ISBLANK($L615))), VLOOKUP($L615,'Cash Flow Report'!$A$7:$T$107,4,FALSE),"")</f>
        <v/>
      </c>
      <c r="O615" s="4">
        <f t="shared" si="39"/>
        <v>266185.7</v>
      </c>
      <c r="P615" s="4" t="str">
        <f t="shared" si="40"/>
        <v>73 Page</v>
      </c>
      <c r="Q615" s="4">
        <f>IF(AND($H615="Income Total",NOT(ISBLANK($P615))), VLOOKUP($P615,'Cash Flow Report'!$A$7:$T$107,7,FALSE),"")</f>
        <v>266185.7</v>
      </c>
    </row>
    <row r="616" spans="1:17" x14ac:dyDescent="0.25">
      <c r="K616" s="4" t="str">
        <f t="shared" si="37"/>
        <v/>
      </c>
      <c r="L616" s="4" t="str">
        <f t="shared" si="38"/>
        <v/>
      </c>
      <c r="M616" s="4" t="str">
        <f>IF(AND($H616="Expense Total",NOT(ISBLANK($L616))), VLOOKUP($L616,'Cash Flow Report'!$A$7:$T$107,4,FALSE),"")</f>
        <v/>
      </c>
      <c r="O616" s="4" t="str">
        <f t="shared" si="39"/>
        <v/>
      </c>
      <c r="P616" s="4" t="str">
        <f t="shared" si="40"/>
        <v/>
      </c>
      <c r="Q616" s="4" t="str">
        <f>IF(AND($H616="Income Total",NOT(ISBLANK($P616))), VLOOKUP($P616,'Cash Flow Report'!$A$7:$T$107,7,FALSE),"")</f>
        <v/>
      </c>
    </row>
    <row r="617" spans="1:17" x14ac:dyDescent="0.25">
      <c r="A617" t="s">
        <v>774</v>
      </c>
      <c r="B617" t="s">
        <v>18</v>
      </c>
      <c r="C617" t="s">
        <v>36</v>
      </c>
      <c r="D617" t="s">
        <v>12</v>
      </c>
      <c r="E617" t="s">
        <v>18</v>
      </c>
      <c r="F617" t="s">
        <v>18</v>
      </c>
      <c r="G617" t="s">
        <v>775</v>
      </c>
      <c r="H617" t="s">
        <v>18</v>
      </c>
      <c r="I617">
        <v>11690.68</v>
      </c>
      <c r="K617" s="4" t="str">
        <f t="shared" si="37"/>
        <v/>
      </c>
      <c r="L617" s="4" t="str">
        <f t="shared" si="38"/>
        <v/>
      </c>
      <c r="M617" s="4" t="str">
        <f>IF(AND($H617="Expense Total",NOT(ISBLANK($L617))), VLOOKUP($L617,'Cash Flow Report'!$A$7:$T$107,4,FALSE),"")</f>
        <v/>
      </c>
      <c r="O617" s="4" t="str">
        <f t="shared" si="39"/>
        <v/>
      </c>
      <c r="P617" s="4" t="str">
        <f t="shared" si="40"/>
        <v/>
      </c>
      <c r="Q617" s="4" t="str">
        <f>IF(AND($H617="Income Total",NOT(ISBLANK($P617))), VLOOKUP($P617,'Cash Flow Report'!$A$7:$T$107,7,FALSE),"")</f>
        <v/>
      </c>
    </row>
    <row r="618" spans="1:17" ht="15.75" x14ac:dyDescent="0.25">
      <c r="A618" t="s">
        <v>774</v>
      </c>
      <c r="B618" t="s">
        <v>18</v>
      </c>
      <c r="C618" t="s">
        <v>18</v>
      </c>
      <c r="D618" t="s">
        <v>18</v>
      </c>
      <c r="E618" t="s">
        <v>18</v>
      </c>
      <c r="F618" t="s">
        <v>18</v>
      </c>
      <c r="G618" t="s">
        <v>18</v>
      </c>
      <c r="H618" s="3" t="s">
        <v>35</v>
      </c>
      <c r="I618">
        <v>11690.68</v>
      </c>
      <c r="K618" s="4">
        <f t="shared" si="37"/>
        <v>11690.68</v>
      </c>
      <c r="L618" s="4" t="str">
        <f t="shared" si="38"/>
        <v>74 Palo Alto</v>
      </c>
      <c r="M618" s="4">
        <f>IF(AND($H618="Expense Total",NOT(ISBLANK($L618))), VLOOKUP($L618,'Cash Flow Report'!$A$7:$T$107,4,FALSE),"")</f>
        <v>11690.68</v>
      </c>
      <c r="O618" s="4" t="str">
        <f t="shared" si="39"/>
        <v/>
      </c>
      <c r="P618" s="4" t="str">
        <f t="shared" si="40"/>
        <v/>
      </c>
      <c r="Q618" s="4" t="str">
        <f>IF(AND($H618="Income Total",NOT(ISBLANK($P618))), VLOOKUP($P618,'Cash Flow Report'!$A$7:$T$107,7,FALSE),"")</f>
        <v/>
      </c>
    </row>
    <row r="619" spans="1:17" x14ac:dyDescent="0.25">
      <c r="A619" t="s">
        <v>774</v>
      </c>
      <c r="B619" t="s">
        <v>18</v>
      </c>
      <c r="C619" t="s">
        <v>36</v>
      </c>
      <c r="D619" t="s">
        <v>37</v>
      </c>
      <c r="E619" t="s">
        <v>18</v>
      </c>
      <c r="F619" t="s">
        <v>18</v>
      </c>
      <c r="G619" t="s">
        <v>776</v>
      </c>
      <c r="H619" t="s">
        <v>18</v>
      </c>
      <c r="I619">
        <v>243114.98</v>
      </c>
      <c r="K619" s="4" t="str">
        <f t="shared" si="37"/>
        <v/>
      </c>
      <c r="L619" s="4" t="str">
        <f t="shared" si="38"/>
        <v/>
      </c>
      <c r="M619" s="4" t="str">
        <f>IF(AND($H619="Expense Total",NOT(ISBLANK($L619))), VLOOKUP($L619,'Cash Flow Report'!$A$7:$T$107,4,FALSE),"")</f>
        <v/>
      </c>
      <c r="O619" s="4" t="str">
        <f t="shared" si="39"/>
        <v/>
      </c>
      <c r="P619" s="4" t="str">
        <f t="shared" si="40"/>
        <v/>
      </c>
      <c r="Q619" s="4" t="str">
        <f>IF(AND($H619="Income Total",NOT(ISBLANK($P619))), VLOOKUP($P619,'Cash Flow Report'!$A$7:$T$107,7,FALSE),"")</f>
        <v/>
      </c>
    </row>
    <row r="620" spans="1:17" ht="15.75" x14ac:dyDescent="0.25">
      <c r="A620" t="s">
        <v>774</v>
      </c>
      <c r="B620" t="s">
        <v>18</v>
      </c>
      <c r="C620" t="s">
        <v>18</v>
      </c>
      <c r="D620" t="s">
        <v>18</v>
      </c>
      <c r="E620" t="s">
        <v>18</v>
      </c>
      <c r="F620" t="s">
        <v>18</v>
      </c>
      <c r="G620" t="s">
        <v>18</v>
      </c>
      <c r="H620" s="3" t="s">
        <v>39</v>
      </c>
      <c r="I620">
        <v>243114.98</v>
      </c>
      <c r="K620" s="4" t="str">
        <f t="shared" si="37"/>
        <v/>
      </c>
      <c r="L620" s="4" t="str">
        <f t="shared" si="38"/>
        <v/>
      </c>
      <c r="M620" s="4" t="str">
        <f>IF(AND($H620="Expense Total",NOT(ISBLANK($L620))), VLOOKUP($L620,'Cash Flow Report'!$A$7:$T$107,4,FALSE),"")</f>
        <v/>
      </c>
      <c r="O620" s="4">
        <f t="shared" si="39"/>
        <v>243114.98</v>
      </c>
      <c r="P620" s="4" t="str">
        <f t="shared" si="40"/>
        <v>74 Palo Alto</v>
      </c>
      <c r="Q620" s="4">
        <f>IF(AND($H620="Income Total",NOT(ISBLANK($P620))), VLOOKUP($P620,'Cash Flow Report'!$A$7:$T$107,7,FALSE),"")</f>
        <v>243114.98</v>
      </c>
    </row>
    <row r="621" spans="1:17" x14ac:dyDescent="0.25">
      <c r="K621" s="4" t="str">
        <f t="shared" si="37"/>
        <v/>
      </c>
      <c r="L621" s="4" t="str">
        <f t="shared" si="38"/>
        <v/>
      </c>
      <c r="M621" s="4" t="str">
        <f>IF(AND($H621="Expense Total",NOT(ISBLANK($L621))), VLOOKUP($L621,'Cash Flow Report'!$A$7:$T$107,4,FALSE),"")</f>
        <v/>
      </c>
      <c r="O621" s="4" t="str">
        <f t="shared" si="39"/>
        <v/>
      </c>
      <c r="P621" s="4" t="str">
        <f t="shared" si="40"/>
        <v/>
      </c>
      <c r="Q621" s="4" t="str">
        <f>IF(AND($H621="Income Total",NOT(ISBLANK($P621))), VLOOKUP($P621,'Cash Flow Report'!$A$7:$T$107,7,FALSE),"")</f>
        <v/>
      </c>
    </row>
    <row r="622" spans="1:17" x14ac:dyDescent="0.25">
      <c r="A622" t="s">
        <v>777</v>
      </c>
      <c r="B622" t="s">
        <v>18</v>
      </c>
      <c r="C622" t="s">
        <v>36</v>
      </c>
      <c r="D622" t="s">
        <v>46</v>
      </c>
      <c r="E622" t="s">
        <v>18</v>
      </c>
      <c r="F622" t="s">
        <v>18</v>
      </c>
      <c r="G622" t="s">
        <v>778</v>
      </c>
      <c r="H622" t="s">
        <v>18</v>
      </c>
      <c r="I622">
        <v>-14833.08</v>
      </c>
      <c r="K622" s="4" t="str">
        <f t="shared" si="37"/>
        <v/>
      </c>
      <c r="L622" s="4" t="str">
        <f t="shared" si="38"/>
        <v/>
      </c>
      <c r="M622" s="4" t="str">
        <f>IF(AND($H622="Expense Total",NOT(ISBLANK($L622))), VLOOKUP($L622,'Cash Flow Report'!$A$7:$T$107,4,FALSE),"")</f>
        <v/>
      </c>
      <c r="O622" s="4" t="str">
        <f t="shared" si="39"/>
        <v/>
      </c>
      <c r="P622" s="4" t="str">
        <f t="shared" si="40"/>
        <v/>
      </c>
      <c r="Q622" s="4" t="str">
        <f>IF(AND($H622="Income Total",NOT(ISBLANK($P622))), VLOOKUP($P622,'Cash Flow Report'!$A$7:$T$107,7,FALSE),"")</f>
        <v/>
      </c>
    </row>
    <row r="623" spans="1:17" ht="15.75" x14ac:dyDescent="0.25">
      <c r="A623" t="s">
        <v>777</v>
      </c>
      <c r="B623" t="s">
        <v>18</v>
      </c>
      <c r="C623" t="s">
        <v>18</v>
      </c>
      <c r="D623" t="s">
        <v>18</v>
      </c>
      <c r="E623" t="s">
        <v>18</v>
      </c>
      <c r="F623" t="s">
        <v>18</v>
      </c>
      <c r="G623" t="s">
        <v>18</v>
      </c>
      <c r="H623" s="3" t="s">
        <v>35</v>
      </c>
      <c r="I623">
        <v>-14833.08</v>
      </c>
      <c r="K623" s="4">
        <f t="shared" si="37"/>
        <v>-14833.08</v>
      </c>
      <c r="L623" s="4" t="str">
        <f t="shared" si="38"/>
        <v>75 Plymouth</v>
      </c>
      <c r="M623" s="4">
        <f>IF(AND($H623="Expense Total",NOT(ISBLANK($L623))), VLOOKUP($L623,'Cash Flow Report'!$A$7:$T$107,4,FALSE),"")</f>
        <v>-14833.08</v>
      </c>
      <c r="O623" s="4" t="str">
        <f t="shared" si="39"/>
        <v/>
      </c>
      <c r="P623" s="4" t="str">
        <f t="shared" si="40"/>
        <v/>
      </c>
      <c r="Q623" s="4" t="str">
        <f>IF(AND($H623="Income Total",NOT(ISBLANK($P623))), VLOOKUP($P623,'Cash Flow Report'!$A$7:$T$107,7,FALSE),"")</f>
        <v/>
      </c>
    </row>
    <row r="624" spans="1:17" x14ac:dyDescent="0.25">
      <c r="A624" t="s">
        <v>777</v>
      </c>
      <c r="B624" t="s">
        <v>18</v>
      </c>
      <c r="C624" t="s">
        <v>779</v>
      </c>
      <c r="D624" t="s">
        <v>780</v>
      </c>
      <c r="E624" t="s">
        <v>18</v>
      </c>
      <c r="F624" t="s">
        <v>18</v>
      </c>
      <c r="G624" t="s">
        <v>781</v>
      </c>
      <c r="H624" t="s">
        <v>18</v>
      </c>
      <c r="I624">
        <v>440000</v>
      </c>
      <c r="K624" s="4" t="str">
        <f t="shared" si="37"/>
        <v/>
      </c>
      <c r="L624" s="4" t="str">
        <f t="shared" si="38"/>
        <v/>
      </c>
      <c r="M624" s="4" t="str">
        <f>IF(AND($H624="Expense Total",NOT(ISBLANK($L624))), VLOOKUP($L624,'Cash Flow Report'!$A$7:$T$107,4,FALSE),"")</f>
        <v/>
      </c>
      <c r="O624" s="4" t="str">
        <f t="shared" si="39"/>
        <v/>
      </c>
      <c r="P624" s="4" t="str">
        <f t="shared" si="40"/>
        <v/>
      </c>
      <c r="Q624" s="4" t="str">
        <f>IF(AND($H624="Income Total",NOT(ISBLANK($P624))), VLOOKUP($P624,'Cash Flow Report'!$A$7:$T$107,7,FALSE),"")</f>
        <v/>
      </c>
    </row>
    <row r="625" spans="1:17" x14ac:dyDescent="0.25">
      <c r="A625" t="s">
        <v>777</v>
      </c>
      <c r="B625" t="s">
        <v>18</v>
      </c>
      <c r="C625" t="s">
        <v>779</v>
      </c>
      <c r="D625" t="s">
        <v>782</v>
      </c>
      <c r="E625" t="s">
        <v>18</v>
      </c>
      <c r="F625" t="s">
        <v>18</v>
      </c>
      <c r="G625" t="s">
        <v>781</v>
      </c>
      <c r="H625" t="s">
        <v>18</v>
      </c>
      <c r="I625">
        <v>440000</v>
      </c>
      <c r="K625" s="4" t="str">
        <f t="shared" si="37"/>
        <v/>
      </c>
      <c r="L625" s="4" t="str">
        <f t="shared" si="38"/>
        <v/>
      </c>
      <c r="M625" s="4" t="str">
        <f>IF(AND($H625="Expense Total",NOT(ISBLANK($L625))), VLOOKUP($L625,'Cash Flow Report'!$A$7:$T$107,4,FALSE),"")</f>
        <v/>
      </c>
      <c r="O625" s="4" t="str">
        <f t="shared" si="39"/>
        <v/>
      </c>
      <c r="P625" s="4" t="str">
        <f t="shared" si="40"/>
        <v/>
      </c>
      <c r="Q625" s="4" t="str">
        <f>IF(AND($H625="Income Total",NOT(ISBLANK($P625))), VLOOKUP($P625,'Cash Flow Report'!$A$7:$T$107,7,FALSE),"")</f>
        <v/>
      </c>
    </row>
    <row r="626" spans="1:17" x14ac:dyDescent="0.25">
      <c r="A626" t="s">
        <v>777</v>
      </c>
      <c r="B626" t="s">
        <v>18</v>
      </c>
      <c r="C626" t="s">
        <v>779</v>
      </c>
      <c r="D626" t="s">
        <v>783</v>
      </c>
      <c r="E626" t="s">
        <v>18</v>
      </c>
      <c r="F626" t="s">
        <v>18</v>
      </c>
      <c r="G626" t="s">
        <v>781</v>
      </c>
      <c r="H626" t="s">
        <v>18</v>
      </c>
      <c r="I626">
        <v>340000</v>
      </c>
      <c r="K626" s="4" t="str">
        <f t="shared" si="37"/>
        <v/>
      </c>
      <c r="L626" s="4" t="str">
        <f t="shared" si="38"/>
        <v/>
      </c>
      <c r="M626" s="4" t="str">
        <f>IF(AND($H626="Expense Total",NOT(ISBLANK($L626))), VLOOKUP($L626,'Cash Flow Report'!$A$7:$T$107,4,FALSE),"")</f>
        <v/>
      </c>
      <c r="O626" s="4" t="str">
        <f t="shared" si="39"/>
        <v/>
      </c>
      <c r="P626" s="4" t="str">
        <f t="shared" si="40"/>
        <v/>
      </c>
      <c r="Q626" s="4" t="str">
        <f>IF(AND($H626="Income Total",NOT(ISBLANK($P626))), VLOOKUP($P626,'Cash Flow Report'!$A$7:$T$107,7,FALSE),"")</f>
        <v/>
      </c>
    </row>
    <row r="627" spans="1:17" x14ac:dyDescent="0.25">
      <c r="A627" t="s">
        <v>777</v>
      </c>
      <c r="B627" t="s">
        <v>18</v>
      </c>
      <c r="C627" t="s">
        <v>36</v>
      </c>
      <c r="D627" t="s">
        <v>37</v>
      </c>
      <c r="E627" t="s">
        <v>18</v>
      </c>
      <c r="F627" t="s">
        <v>18</v>
      </c>
      <c r="G627" t="s">
        <v>784</v>
      </c>
      <c r="H627" t="s">
        <v>18</v>
      </c>
      <c r="I627">
        <v>422431.45</v>
      </c>
      <c r="K627" s="4" t="str">
        <f t="shared" si="37"/>
        <v/>
      </c>
      <c r="L627" s="4" t="str">
        <f t="shared" si="38"/>
        <v/>
      </c>
      <c r="M627" s="4" t="str">
        <f>IF(AND($H627="Expense Total",NOT(ISBLANK($L627))), VLOOKUP($L627,'Cash Flow Report'!$A$7:$T$107,4,FALSE),"")</f>
        <v/>
      </c>
      <c r="O627" s="4" t="str">
        <f t="shared" si="39"/>
        <v/>
      </c>
      <c r="P627" s="4" t="str">
        <f t="shared" si="40"/>
        <v/>
      </c>
      <c r="Q627" s="4" t="str">
        <f>IF(AND($H627="Income Total",NOT(ISBLANK($P627))), VLOOKUP($P627,'Cash Flow Report'!$A$7:$T$107,7,FALSE),"")</f>
        <v/>
      </c>
    </row>
    <row r="628" spans="1:17" ht="15.75" x14ac:dyDescent="0.25">
      <c r="A628" t="s">
        <v>777</v>
      </c>
      <c r="B628" t="s">
        <v>18</v>
      </c>
      <c r="C628" t="s">
        <v>18</v>
      </c>
      <c r="D628" t="s">
        <v>18</v>
      </c>
      <c r="E628" t="s">
        <v>18</v>
      </c>
      <c r="F628" t="s">
        <v>18</v>
      </c>
      <c r="G628" t="s">
        <v>18</v>
      </c>
      <c r="H628" s="3" t="s">
        <v>39</v>
      </c>
      <c r="I628">
        <v>1642431.45</v>
      </c>
      <c r="K628" s="4" t="str">
        <f t="shared" si="37"/>
        <v/>
      </c>
      <c r="L628" s="4" t="str">
        <f t="shared" si="38"/>
        <v/>
      </c>
      <c r="M628" s="4" t="str">
        <f>IF(AND($H628="Expense Total",NOT(ISBLANK($L628))), VLOOKUP($L628,'Cash Flow Report'!$A$7:$T$107,4,FALSE),"")</f>
        <v/>
      </c>
      <c r="O628" s="4">
        <f t="shared" si="39"/>
        <v>1642431.45</v>
      </c>
      <c r="P628" s="4" t="str">
        <f t="shared" si="40"/>
        <v>75 Plymouth</v>
      </c>
      <c r="Q628" s="4">
        <f>IF(AND($H628="Income Total",NOT(ISBLANK($P628))), VLOOKUP($P628,'Cash Flow Report'!$A$7:$T$107,7,FALSE),"")</f>
        <v>1642431.45</v>
      </c>
    </row>
    <row r="629" spans="1:17" x14ac:dyDescent="0.25">
      <c r="K629" s="4" t="str">
        <f t="shared" si="37"/>
        <v/>
      </c>
      <c r="L629" s="4" t="str">
        <f t="shared" si="38"/>
        <v/>
      </c>
      <c r="M629" s="4" t="str">
        <f>IF(AND($H629="Expense Total",NOT(ISBLANK($L629))), VLOOKUP($L629,'Cash Flow Report'!$A$7:$T$107,4,FALSE),"")</f>
        <v/>
      </c>
      <c r="O629" s="4" t="str">
        <f t="shared" si="39"/>
        <v/>
      </c>
      <c r="P629" s="4" t="str">
        <f t="shared" si="40"/>
        <v/>
      </c>
      <c r="Q629" s="4" t="str">
        <f>IF(AND($H629="Income Total",NOT(ISBLANK($P629))), VLOOKUP($P629,'Cash Flow Report'!$A$7:$T$107,7,FALSE),"")</f>
        <v/>
      </c>
    </row>
    <row r="630" spans="1:17" x14ac:dyDescent="0.25">
      <c r="A630" t="s">
        <v>785</v>
      </c>
      <c r="B630" t="s">
        <v>786</v>
      </c>
      <c r="C630" t="s">
        <v>15</v>
      </c>
      <c r="D630" t="s">
        <v>16</v>
      </c>
      <c r="E630" t="s">
        <v>175</v>
      </c>
      <c r="F630" t="s">
        <v>18</v>
      </c>
      <c r="G630" t="s">
        <v>787</v>
      </c>
      <c r="H630" t="s">
        <v>788</v>
      </c>
      <c r="I630">
        <v>30000</v>
      </c>
      <c r="K630" s="4" t="str">
        <f t="shared" si="37"/>
        <v/>
      </c>
      <c r="L630" s="4" t="str">
        <f t="shared" si="38"/>
        <v/>
      </c>
      <c r="M630" s="4" t="str">
        <f>IF(AND($H630="Expense Total",NOT(ISBLANK($L630))), VLOOKUP($L630,'Cash Flow Report'!$A$7:$T$107,4,FALSE),"")</f>
        <v/>
      </c>
      <c r="O630" s="4" t="str">
        <f t="shared" si="39"/>
        <v/>
      </c>
      <c r="P630" s="4" t="str">
        <f t="shared" si="40"/>
        <v/>
      </c>
      <c r="Q630" s="4" t="str">
        <f>IF(AND($H630="Income Total",NOT(ISBLANK($P630))), VLOOKUP($P630,'Cash Flow Report'!$A$7:$T$107,7,FALSE),"")</f>
        <v/>
      </c>
    </row>
    <row r="631" spans="1:17" x14ac:dyDescent="0.25">
      <c r="A631" t="s">
        <v>785</v>
      </c>
      <c r="B631" t="s">
        <v>789</v>
      </c>
      <c r="C631" t="s">
        <v>15</v>
      </c>
      <c r="D631" t="s">
        <v>42</v>
      </c>
      <c r="E631" t="s">
        <v>49</v>
      </c>
      <c r="F631" t="s">
        <v>18</v>
      </c>
      <c r="G631" t="s">
        <v>790</v>
      </c>
      <c r="H631" t="s">
        <v>791</v>
      </c>
      <c r="I631">
        <v>5963.07</v>
      </c>
      <c r="K631" s="4" t="str">
        <f t="shared" si="37"/>
        <v/>
      </c>
      <c r="L631" s="4" t="str">
        <f t="shared" si="38"/>
        <v/>
      </c>
      <c r="M631" s="4" t="str">
        <f>IF(AND($H631="Expense Total",NOT(ISBLANK($L631))), VLOOKUP($L631,'Cash Flow Report'!$A$7:$T$107,4,FALSE),"")</f>
        <v/>
      </c>
      <c r="O631" s="4" t="str">
        <f t="shared" si="39"/>
        <v/>
      </c>
      <c r="P631" s="4" t="str">
        <f t="shared" si="40"/>
        <v/>
      </c>
      <c r="Q631" s="4" t="str">
        <f>IF(AND($H631="Income Total",NOT(ISBLANK($P631))), VLOOKUP($P631,'Cash Flow Report'!$A$7:$T$107,7,FALSE),"")</f>
        <v/>
      </c>
    </row>
    <row r="632" spans="1:17" ht="15.75" x14ac:dyDescent="0.25">
      <c r="A632" t="s">
        <v>785</v>
      </c>
      <c r="B632" t="s">
        <v>18</v>
      </c>
      <c r="C632" t="s">
        <v>18</v>
      </c>
      <c r="D632" t="s">
        <v>18</v>
      </c>
      <c r="E632" t="s">
        <v>18</v>
      </c>
      <c r="F632" t="s">
        <v>18</v>
      </c>
      <c r="G632" t="s">
        <v>18</v>
      </c>
      <c r="H632" s="3" t="s">
        <v>35</v>
      </c>
      <c r="I632">
        <v>35963.07</v>
      </c>
      <c r="K632" s="4">
        <f t="shared" si="37"/>
        <v>35963.07</v>
      </c>
      <c r="L632" s="4" t="str">
        <f t="shared" si="38"/>
        <v>76 Pocahontas</v>
      </c>
      <c r="M632" s="4">
        <f>IF(AND($H632="Expense Total",NOT(ISBLANK($L632))), VLOOKUP($L632,'Cash Flow Report'!$A$7:$T$107,4,FALSE),"")</f>
        <v>35963.07</v>
      </c>
      <c r="O632" s="4" t="str">
        <f t="shared" si="39"/>
        <v/>
      </c>
      <c r="P632" s="4" t="str">
        <f t="shared" si="40"/>
        <v/>
      </c>
      <c r="Q632" s="4" t="str">
        <f>IF(AND($H632="Income Total",NOT(ISBLANK($P632))), VLOOKUP($P632,'Cash Flow Report'!$A$7:$T$107,7,FALSE),"")</f>
        <v/>
      </c>
    </row>
    <row r="633" spans="1:17" x14ac:dyDescent="0.25">
      <c r="A633" t="s">
        <v>785</v>
      </c>
      <c r="B633" t="s">
        <v>18</v>
      </c>
      <c r="C633" t="s">
        <v>36</v>
      </c>
      <c r="D633" t="s">
        <v>37</v>
      </c>
      <c r="E633" t="s">
        <v>18</v>
      </c>
      <c r="F633" t="s">
        <v>18</v>
      </c>
      <c r="G633" t="s">
        <v>792</v>
      </c>
      <c r="H633" t="s">
        <v>18</v>
      </c>
      <c r="I633">
        <v>237905.26</v>
      </c>
      <c r="K633" s="4" t="str">
        <f t="shared" si="37"/>
        <v/>
      </c>
      <c r="L633" s="4" t="str">
        <f t="shared" si="38"/>
        <v/>
      </c>
      <c r="M633" s="4" t="str">
        <f>IF(AND($H633="Expense Total",NOT(ISBLANK($L633))), VLOOKUP($L633,'Cash Flow Report'!$A$7:$T$107,4,FALSE),"")</f>
        <v/>
      </c>
      <c r="O633" s="4" t="str">
        <f t="shared" si="39"/>
        <v/>
      </c>
      <c r="P633" s="4" t="str">
        <f t="shared" si="40"/>
        <v/>
      </c>
      <c r="Q633" s="4" t="str">
        <f>IF(AND($H633="Income Total",NOT(ISBLANK($P633))), VLOOKUP($P633,'Cash Flow Report'!$A$7:$T$107,7,FALSE),"")</f>
        <v/>
      </c>
    </row>
    <row r="634" spans="1:17" ht="15.75" x14ac:dyDescent="0.25">
      <c r="A634" t="s">
        <v>785</v>
      </c>
      <c r="B634" t="s">
        <v>18</v>
      </c>
      <c r="C634" t="s">
        <v>18</v>
      </c>
      <c r="D634" t="s">
        <v>18</v>
      </c>
      <c r="E634" t="s">
        <v>18</v>
      </c>
      <c r="F634" t="s">
        <v>18</v>
      </c>
      <c r="G634" t="s">
        <v>18</v>
      </c>
      <c r="H634" s="3" t="s">
        <v>39</v>
      </c>
      <c r="I634">
        <v>237905.26</v>
      </c>
      <c r="K634" s="4" t="str">
        <f t="shared" si="37"/>
        <v/>
      </c>
      <c r="L634" s="4" t="str">
        <f t="shared" si="38"/>
        <v/>
      </c>
      <c r="M634" s="4" t="str">
        <f>IF(AND($H634="Expense Total",NOT(ISBLANK($L634))), VLOOKUP($L634,'Cash Flow Report'!$A$7:$T$107,4,FALSE),"")</f>
        <v/>
      </c>
      <c r="O634" s="4">
        <f t="shared" si="39"/>
        <v>237905.26</v>
      </c>
      <c r="P634" s="4" t="str">
        <f t="shared" si="40"/>
        <v>76 Pocahontas</v>
      </c>
      <c r="Q634" s="4">
        <f>IF(AND($H634="Income Total",NOT(ISBLANK($P634))), VLOOKUP($P634,'Cash Flow Report'!$A$7:$T$107,7,FALSE),"")</f>
        <v>237905.26</v>
      </c>
    </row>
    <row r="635" spans="1:17" x14ac:dyDescent="0.25">
      <c r="K635" s="4" t="str">
        <f t="shared" si="37"/>
        <v/>
      </c>
      <c r="L635" s="4" t="str">
        <f t="shared" si="38"/>
        <v/>
      </c>
      <c r="M635" s="4" t="str">
        <f>IF(AND($H635="Expense Total",NOT(ISBLANK($L635))), VLOOKUP($L635,'Cash Flow Report'!$A$7:$T$107,4,FALSE),"")</f>
        <v/>
      </c>
      <c r="O635" s="4" t="str">
        <f t="shared" si="39"/>
        <v/>
      </c>
      <c r="P635" s="4" t="str">
        <f t="shared" si="40"/>
        <v/>
      </c>
      <c r="Q635" s="4" t="str">
        <f>IF(AND($H635="Income Total",NOT(ISBLANK($P635))), VLOOKUP($P635,'Cash Flow Report'!$A$7:$T$107,7,FALSE),"")</f>
        <v/>
      </c>
    </row>
    <row r="636" spans="1:17" x14ac:dyDescent="0.25">
      <c r="A636" t="s">
        <v>793</v>
      </c>
      <c r="B636" t="s">
        <v>794</v>
      </c>
      <c r="C636" t="s">
        <v>15</v>
      </c>
      <c r="D636" t="s">
        <v>795</v>
      </c>
      <c r="E636" t="s">
        <v>796</v>
      </c>
      <c r="F636" t="s">
        <v>18</v>
      </c>
      <c r="G636" t="s">
        <v>797</v>
      </c>
      <c r="H636" t="s">
        <v>798</v>
      </c>
      <c r="I636">
        <v>-100</v>
      </c>
      <c r="K636" s="4" t="str">
        <f t="shared" si="37"/>
        <v/>
      </c>
      <c r="L636" s="4" t="str">
        <f t="shared" si="38"/>
        <v/>
      </c>
      <c r="M636" s="4" t="str">
        <f>IF(AND($H636="Expense Total",NOT(ISBLANK($L636))), VLOOKUP($L636,'Cash Flow Report'!$A$7:$T$107,4,FALSE),"")</f>
        <v/>
      </c>
      <c r="O636" s="4" t="str">
        <f t="shared" si="39"/>
        <v/>
      </c>
      <c r="P636" s="4" t="str">
        <f t="shared" si="40"/>
        <v/>
      </c>
      <c r="Q636" s="4" t="str">
        <f>IF(AND($H636="Income Total",NOT(ISBLANK($P636))), VLOOKUP($P636,'Cash Flow Report'!$A$7:$T$107,7,FALSE),"")</f>
        <v/>
      </c>
    </row>
    <row r="637" spans="1:17" x14ac:dyDescent="0.25">
      <c r="A637" t="s">
        <v>793</v>
      </c>
      <c r="B637" t="s">
        <v>799</v>
      </c>
      <c r="C637" t="s">
        <v>15</v>
      </c>
      <c r="D637" t="s">
        <v>16</v>
      </c>
      <c r="E637" t="s">
        <v>101</v>
      </c>
      <c r="F637" t="s">
        <v>18</v>
      </c>
      <c r="G637" t="s">
        <v>800</v>
      </c>
      <c r="H637" t="s">
        <v>801</v>
      </c>
      <c r="I637">
        <v>37871</v>
      </c>
      <c r="K637" s="4" t="str">
        <f t="shared" si="37"/>
        <v/>
      </c>
      <c r="L637" s="4" t="str">
        <f t="shared" si="38"/>
        <v/>
      </c>
      <c r="M637" s="4" t="str">
        <f>IF(AND($H637="Expense Total",NOT(ISBLANK($L637))), VLOOKUP($L637,'Cash Flow Report'!$A$7:$T$107,4,FALSE),"")</f>
        <v/>
      </c>
      <c r="O637" s="4" t="str">
        <f t="shared" si="39"/>
        <v/>
      </c>
      <c r="P637" s="4" t="str">
        <f t="shared" si="40"/>
        <v/>
      </c>
      <c r="Q637" s="4" t="str">
        <f>IF(AND($H637="Income Total",NOT(ISBLANK($P637))), VLOOKUP($P637,'Cash Flow Report'!$A$7:$T$107,7,FALSE),"")</f>
        <v/>
      </c>
    </row>
    <row r="638" spans="1:17" x14ac:dyDescent="0.25">
      <c r="A638" t="s">
        <v>793</v>
      </c>
      <c r="B638" t="s">
        <v>802</v>
      </c>
      <c r="C638" t="s">
        <v>15</v>
      </c>
      <c r="D638" t="s">
        <v>803</v>
      </c>
      <c r="E638" t="s">
        <v>543</v>
      </c>
      <c r="F638" t="s">
        <v>804</v>
      </c>
      <c r="G638" t="s">
        <v>797</v>
      </c>
      <c r="H638" t="s">
        <v>805</v>
      </c>
      <c r="I638">
        <v>442854.88</v>
      </c>
      <c r="K638" s="4" t="str">
        <f t="shared" si="37"/>
        <v/>
      </c>
      <c r="L638" s="4" t="str">
        <f t="shared" si="38"/>
        <v/>
      </c>
      <c r="M638" s="4" t="str">
        <f>IF(AND($H638="Expense Total",NOT(ISBLANK($L638))), VLOOKUP($L638,'Cash Flow Report'!$A$7:$T$107,4,FALSE),"")</f>
        <v/>
      </c>
      <c r="O638" s="4" t="str">
        <f t="shared" si="39"/>
        <v/>
      </c>
      <c r="P638" s="4" t="str">
        <f t="shared" si="40"/>
        <v/>
      </c>
      <c r="Q638" s="4" t="str">
        <f>IF(AND($H638="Income Total",NOT(ISBLANK($P638))), VLOOKUP($P638,'Cash Flow Report'!$A$7:$T$107,7,FALSE),"")</f>
        <v/>
      </c>
    </row>
    <row r="639" spans="1:17" x14ac:dyDescent="0.25">
      <c r="A639" t="s">
        <v>793</v>
      </c>
      <c r="B639" t="s">
        <v>18</v>
      </c>
      <c r="C639" t="s">
        <v>59</v>
      </c>
      <c r="D639" t="s">
        <v>671</v>
      </c>
      <c r="E639" t="s">
        <v>101</v>
      </c>
      <c r="F639" t="s">
        <v>18</v>
      </c>
      <c r="G639" t="s">
        <v>800</v>
      </c>
      <c r="H639" t="s">
        <v>18</v>
      </c>
      <c r="I639">
        <v>0</v>
      </c>
      <c r="K639" s="4" t="str">
        <f t="shared" si="37"/>
        <v/>
      </c>
      <c r="L639" s="4" t="str">
        <f t="shared" si="38"/>
        <v/>
      </c>
      <c r="M639" s="4" t="str">
        <f>IF(AND($H639="Expense Total",NOT(ISBLANK($L639))), VLOOKUP($L639,'Cash Flow Report'!$A$7:$T$107,4,FALSE),"")</f>
        <v/>
      </c>
      <c r="O639" s="4" t="str">
        <f t="shared" si="39"/>
        <v/>
      </c>
      <c r="P639" s="4" t="str">
        <f t="shared" si="40"/>
        <v/>
      </c>
      <c r="Q639" s="4" t="str">
        <f>IF(AND($H639="Income Total",NOT(ISBLANK($P639))), VLOOKUP($P639,'Cash Flow Report'!$A$7:$T$107,7,FALSE),"")</f>
        <v/>
      </c>
    </row>
    <row r="640" spans="1:17" x14ac:dyDescent="0.25">
      <c r="A640" t="s">
        <v>793</v>
      </c>
      <c r="B640" t="s">
        <v>806</v>
      </c>
      <c r="C640" t="s">
        <v>15</v>
      </c>
      <c r="D640" t="s">
        <v>42</v>
      </c>
      <c r="E640" t="s">
        <v>807</v>
      </c>
      <c r="F640" t="s">
        <v>18</v>
      </c>
      <c r="G640" t="s">
        <v>805</v>
      </c>
      <c r="H640" t="s">
        <v>808</v>
      </c>
      <c r="I640">
        <v>289893.52</v>
      </c>
      <c r="K640" s="4" t="str">
        <f t="shared" si="37"/>
        <v/>
      </c>
      <c r="L640" s="4" t="str">
        <f t="shared" si="38"/>
        <v/>
      </c>
      <c r="M640" s="4" t="str">
        <f>IF(AND($H640="Expense Total",NOT(ISBLANK($L640))), VLOOKUP($L640,'Cash Flow Report'!$A$7:$T$107,4,FALSE),"")</f>
        <v/>
      </c>
      <c r="O640" s="4" t="str">
        <f t="shared" si="39"/>
        <v/>
      </c>
      <c r="P640" s="4" t="str">
        <f t="shared" si="40"/>
        <v/>
      </c>
      <c r="Q640" s="4" t="str">
        <f>IF(AND($H640="Income Total",NOT(ISBLANK($P640))), VLOOKUP($P640,'Cash Flow Report'!$A$7:$T$107,7,FALSE),"")</f>
        <v/>
      </c>
    </row>
    <row r="641" spans="1:17" x14ac:dyDescent="0.25">
      <c r="A641" t="s">
        <v>793</v>
      </c>
      <c r="B641" t="s">
        <v>809</v>
      </c>
      <c r="C641" t="s">
        <v>15</v>
      </c>
      <c r="D641" t="s">
        <v>42</v>
      </c>
      <c r="E641" t="s">
        <v>108</v>
      </c>
      <c r="F641" t="s">
        <v>18</v>
      </c>
      <c r="G641" t="s">
        <v>810</v>
      </c>
      <c r="H641" t="s">
        <v>811</v>
      </c>
      <c r="I641">
        <v>550</v>
      </c>
      <c r="K641" s="4" t="str">
        <f t="shared" si="37"/>
        <v/>
      </c>
      <c r="L641" s="4" t="str">
        <f t="shared" si="38"/>
        <v/>
      </c>
      <c r="M641" s="4" t="str">
        <f>IF(AND($H641="Expense Total",NOT(ISBLANK($L641))), VLOOKUP($L641,'Cash Flow Report'!$A$7:$T$107,4,FALSE),"")</f>
        <v/>
      </c>
      <c r="O641" s="4" t="str">
        <f t="shared" si="39"/>
        <v/>
      </c>
      <c r="P641" s="4" t="str">
        <f t="shared" si="40"/>
        <v/>
      </c>
      <c r="Q641" s="4" t="str">
        <f>IF(AND($H641="Income Total",NOT(ISBLANK($P641))), VLOOKUP($P641,'Cash Flow Report'!$A$7:$T$107,7,FALSE),"")</f>
        <v/>
      </c>
    </row>
    <row r="642" spans="1:17" x14ac:dyDescent="0.25">
      <c r="A642" t="s">
        <v>793</v>
      </c>
      <c r="B642" t="s">
        <v>18</v>
      </c>
      <c r="C642" t="s">
        <v>59</v>
      </c>
      <c r="D642" t="s">
        <v>170</v>
      </c>
      <c r="E642" t="s">
        <v>108</v>
      </c>
      <c r="F642" t="s">
        <v>18</v>
      </c>
      <c r="G642" t="s">
        <v>810</v>
      </c>
      <c r="H642" t="s">
        <v>18</v>
      </c>
      <c r="I642">
        <v>0</v>
      </c>
      <c r="K642" s="4" t="str">
        <f t="shared" si="37"/>
        <v/>
      </c>
      <c r="L642" s="4" t="str">
        <f t="shared" si="38"/>
        <v/>
      </c>
      <c r="M642" s="4" t="str">
        <f>IF(AND($H642="Expense Total",NOT(ISBLANK($L642))), VLOOKUP($L642,'Cash Flow Report'!$A$7:$T$107,4,FALSE),"")</f>
        <v/>
      </c>
      <c r="O642" s="4" t="str">
        <f t="shared" si="39"/>
        <v/>
      </c>
      <c r="P642" s="4" t="str">
        <f t="shared" si="40"/>
        <v/>
      </c>
      <c r="Q642" s="4" t="str">
        <f>IF(AND($H642="Income Total",NOT(ISBLANK($P642))), VLOOKUP($P642,'Cash Flow Report'!$A$7:$T$107,7,FALSE),"")</f>
        <v/>
      </c>
    </row>
    <row r="643" spans="1:17" x14ac:dyDescent="0.25">
      <c r="A643" t="s">
        <v>793</v>
      </c>
      <c r="B643" t="s">
        <v>18</v>
      </c>
      <c r="C643" t="s">
        <v>59</v>
      </c>
      <c r="D643" t="s">
        <v>170</v>
      </c>
      <c r="E643" t="s">
        <v>807</v>
      </c>
      <c r="F643" t="s">
        <v>18</v>
      </c>
      <c r="G643" t="s">
        <v>805</v>
      </c>
      <c r="H643" t="s">
        <v>18</v>
      </c>
      <c r="I643">
        <v>0</v>
      </c>
      <c r="K643" s="4" t="str">
        <f t="shared" si="37"/>
        <v/>
      </c>
      <c r="L643" s="4" t="str">
        <f t="shared" si="38"/>
        <v/>
      </c>
      <c r="M643" s="4" t="str">
        <f>IF(AND($H643="Expense Total",NOT(ISBLANK($L643))), VLOOKUP($L643,'Cash Flow Report'!$A$7:$T$107,4,FALSE),"")</f>
        <v/>
      </c>
      <c r="O643" s="4" t="str">
        <f t="shared" si="39"/>
        <v/>
      </c>
      <c r="P643" s="4" t="str">
        <f t="shared" si="40"/>
        <v/>
      </c>
      <c r="Q643" s="4" t="str">
        <f>IF(AND($H643="Income Total",NOT(ISBLANK($P643))), VLOOKUP($P643,'Cash Flow Report'!$A$7:$T$107,7,FALSE),"")</f>
        <v/>
      </c>
    </row>
    <row r="644" spans="1:17" x14ac:dyDescent="0.25">
      <c r="A644" t="s">
        <v>793</v>
      </c>
      <c r="B644" t="s">
        <v>812</v>
      </c>
      <c r="C644" t="s">
        <v>15</v>
      </c>
      <c r="D644" t="s">
        <v>22</v>
      </c>
      <c r="E644" t="s">
        <v>676</v>
      </c>
      <c r="F644" t="s">
        <v>18</v>
      </c>
      <c r="G644" t="s">
        <v>813</v>
      </c>
      <c r="H644" t="s">
        <v>814</v>
      </c>
      <c r="I644">
        <v>30000</v>
      </c>
      <c r="K644" s="4" t="str">
        <f t="shared" si="37"/>
        <v/>
      </c>
      <c r="L644" s="4" t="str">
        <f t="shared" si="38"/>
        <v/>
      </c>
      <c r="M644" s="4" t="str">
        <f>IF(AND($H644="Expense Total",NOT(ISBLANK($L644))), VLOOKUP($L644,'Cash Flow Report'!$A$7:$T$107,4,FALSE),"")</f>
        <v/>
      </c>
      <c r="O644" s="4" t="str">
        <f t="shared" si="39"/>
        <v/>
      </c>
      <c r="P644" s="4" t="str">
        <f t="shared" si="40"/>
        <v/>
      </c>
      <c r="Q644" s="4" t="str">
        <f>IF(AND($H644="Income Total",NOT(ISBLANK($P644))), VLOOKUP($P644,'Cash Flow Report'!$A$7:$T$107,7,FALSE),"")</f>
        <v/>
      </c>
    </row>
    <row r="645" spans="1:17" x14ac:dyDescent="0.25">
      <c r="A645" t="s">
        <v>793</v>
      </c>
      <c r="B645" t="s">
        <v>815</v>
      </c>
      <c r="C645" t="s">
        <v>15</v>
      </c>
      <c r="D645" t="s">
        <v>22</v>
      </c>
      <c r="E645" t="s">
        <v>610</v>
      </c>
      <c r="F645" t="s">
        <v>18</v>
      </c>
      <c r="G645" t="s">
        <v>816</v>
      </c>
      <c r="H645" t="s">
        <v>817</v>
      </c>
      <c r="I645">
        <v>9544.7999999999993</v>
      </c>
      <c r="K645" s="4" t="str">
        <f t="shared" si="37"/>
        <v/>
      </c>
      <c r="L645" s="4" t="str">
        <f t="shared" si="38"/>
        <v/>
      </c>
      <c r="M645" s="4" t="str">
        <f>IF(AND($H645="Expense Total",NOT(ISBLANK($L645))), VLOOKUP($L645,'Cash Flow Report'!$A$7:$T$107,4,FALSE),"")</f>
        <v/>
      </c>
      <c r="O645" s="4" t="str">
        <f t="shared" si="39"/>
        <v/>
      </c>
      <c r="P645" s="4" t="str">
        <f t="shared" si="40"/>
        <v/>
      </c>
      <c r="Q645" s="4" t="str">
        <f>IF(AND($H645="Income Total",NOT(ISBLANK($P645))), VLOOKUP($P645,'Cash Flow Report'!$A$7:$T$107,7,FALSE),"")</f>
        <v/>
      </c>
    </row>
    <row r="646" spans="1:17" x14ac:dyDescent="0.25">
      <c r="A646" t="s">
        <v>793</v>
      </c>
      <c r="B646" t="s">
        <v>818</v>
      </c>
      <c r="C646" t="s">
        <v>15</v>
      </c>
      <c r="D646" t="s">
        <v>22</v>
      </c>
      <c r="E646" t="s">
        <v>610</v>
      </c>
      <c r="F646" t="s">
        <v>18</v>
      </c>
      <c r="G646" t="s">
        <v>819</v>
      </c>
      <c r="H646" t="s">
        <v>820</v>
      </c>
      <c r="I646">
        <v>13623.65</v>
      </c>
      <c r="K646" s="4" t="str">
        <f t="shared" ref="K646:K709" si="41">IF($H646="Expense Total", I646,"")</f>
        <v/>
      </c>
      <c r="L646" s="4" t="str">
        <f t="shared" ref="L646:L709" si="42">IF($H646="Expense Total", $A646,"")</f>
        <v/>
      </c>
      <c r="M646" s="4" t="str">
        <f>IF(AND($H646="Expense Total",NOT(ISBLANK($L646))), VLOOKUP($L646,'Cash Flow Report'!$A$7:$T$107,4,FALSE),"")</f>
        <v/>
      </c>
      <c r="O646" s="4" t="str">
        <f t="shared" ref="O646:O709" si="43">IF($H646="Income Total", $I646,"")</f>
        <v/>
      </c>
      <c r="P646" s="4" t="str">
        <f t="shared" ref="P646:P709" si="44">IF($H646="Income Total", $A646,"")</f>
        <v/>
      </c>
      <c r="Q646" s="4" t="str">
        <f>IF(AND($H646="Income Total",NOT(ISBLANK($P646))), VLOOKUP($P646,'Cash Flow Report'!$A$7:$T$107,7,FALSE),"")</f>
        <v/>
      </c>
    </row>
    <row r="647" spans="1:17" x14ac:dyDescent="0.25">
      <c r="A647" t="s">
        <v>793</v>
      </c>
      <c r="B647" t="s">
        <v>821</v>
      </c>
      <c r="C647" t="s">
        <v>15</v>
      </c>
      <c r="D647" t="s">
        <v>22</v>
      </c>
      <c r="E647" t="s">
        <v>108</v>
      </c>
      <c r="F647" t="s">
        <v>18</v>
      </c>
      <c r="G647" t="s">
        <v>810</v>
      </c>
      <c r="H647" t="s">
        <v>811</v>
      </c>
      <c r="I647">
        <v>8138.25</v>
      </c>
      <c r="K647" s="4" t="str">
        <f t="shared" si="41"/>
        <v/>
      </c>
      <c r="L647" s="4" t="str">
        <f t="shared" si="42"/>
        <v/>
      </c>
      <c r="M647" s="4" t="str">
        <f>IF(AND($H647="Expense Total",NOT(ISBLANK($L647))), VLOOKUP($L647,'Cash Flow Report'!$A$7:$T$107,4,FALSE),"")</f>
        <v/>
      </c>
      <c r="O647" s="4" t="str">
        <f t="shared" si="43"/>
        <v/>
      </c>
      <c r="P647" s="4" t="str">
        <f t="shared" si="44"/>
        <v/>
      </c>
      <c r="Q647" s="4" t="str">
        <f>IF(AND($H647="Income Total",NOT(ISBLANK($P647))), VLOOKUP($P647,'Cash Flow Report'!$A$7:$T$107,7,FALSE),"")</f>
        <v/>
      </c>
    </row>
    <row r="648" spans="1:17" x14ac:dyDescent="0.25">
      <c r="A648" t="s">
        <v>793</v>
      </c>
      <c r="B648" t="s">
        <v>18</v>
      </c>
      <c r="C648" t="s">
        <v>59</v>
      </c>
      <c r="D648" t="s">
        <v>203</v>
      </c>
      <c r="E648" t="s">
        <v>108</v>
      </c>
      <c r="F648" t="s">
        <v>18</v>
      </c>
      <c r="G648" t="s">
        <v>810</v>
      </c>
      <c r="H648" t="s">
        <v>18</v>
      </c>
      <c r="I648">
        <v>0</v>
      </c>
      <c r="K648" s="4" t="str">
        <f t="shared" si="41"/>
        <v/>
      </c>
      <c r="L648" s="4" t="str">
        <f t="shared" si="42"/>
        <v/>
      </c>
      <c r="M648" s="4" t="str">
        <f>IF(AND($H648="Expense Total",NOT(ISBLANK($L648))), VLOOKUP($L648,'Cash Flow Report'!$A$7:$T$107,4,FALSE),"")</f>
        <v/>
      </c>
      <c r="O648" s="4" t="str">
        <f t="shared" si="43"/>
        <v/>
      </c>
      <c r="P648" s="4" t="str">
        <f t="shared" si="44"/>
        <v/>
      </c>
      <c r="Q648" s="4" t="str">
        <f>IF(AND($H648="Income Total",NOT(ISBLANK($P648))), VLOOKUP($P648,'Cash Flow Report'!$A$7:$T$107,7,FALSE),"")</f>
        <v/>
      </c>
    </row>
    <row r="649" spans="1:17" x14ac:dyDescent="0.25">
      <c r="A649" t="s">
        <v>793</v>
      </c>
      <c r="B649" t="s">
        <v>822</v>
      </c>
      <c r="C649" t="s">
        <v>15</v>
      </c>
      <c r="D649" t="s">
        <v>137</v>
      </c>
      <c r="E649" t="s">
        <v>108</v>
      </c>
      <c r="F649" t="s">
        <v>18</v>
      </c>
      <c r="G649" t="s">
        <v>810</v>
      </c>
      <c r="H649" t="s">
        <v>811</v>
      </c>
      <c r="I649">
        <v>20158.29</v>
      </c>
      <c r="K649" s="4" t="str">
        <f t="shared" si="41"/>
        <v/>
      </c>
      <c r="L649" s="4" t="str">
        <f t="shared" si="42"/>
        <v/>
      </c>
      <c r="M649" s="4" t="str">
        <f>IF(AND($H649="Expense Total",NOT(ISBLANK($L649))), VLOOKUP($L649,'Cash Flow Report'!$A$7:$T$107,4,FALSE),"")</f>
        <v/>
      </c>
      <c r="O649" s="4" t="str">
        <f t="shared" si="43"/>
        <v/>
      </c>
      <c r="P649" s="4" t="str">
        <f t="shared" si="44"/>
        <v/>
      </c>
      <c r="Q649" s="4" t="str">
        <f>IF(AND($H649="Income Total",NOT(ISBLANK($P649))), VLOOKUP($P649,'Cash Flow Report'!$A$7:$T$107,7,FALSE),"")</f>
        <v/>
      </c>
    </row>
    <row r="650" spans="1:17" x14ac:dyDescent="0.25">
      <c r="A650" t="s">
        <v>793</v>
      </c>
      <c r="B650" t="s">
        <v>18</v>
      </c>
      <c r="C650" t="s">
        <v>59</v>
      </c>
      <c r="D650" t="s">
        <v>440</v>
      </c>
      <c r="E650" t="s">
        <v>108</v>
      </c>
      <c r="F650" t="s">
        <v>18</v>
      </c>
      <c r="G650" t="s">
        <v>810</v>
      </c>
      <c r="H650" t="s">
        <v>18</v>
      </c>
      <c r="I650">
        <v>0</v>
      </c>
      <c r="K650" s="4" t="str">
        <f t="shared" si="41"/>
        <v/>
      </c>
      <c r="L650" s="4" t="str">
        <f t="shared" si="42"/>
        <v/>
      </c>
      <c r="M650" s="4" t="str">
        <f>IF(AND($H650="Expense Total",NOT(ISBLANK($L650))), VLOOKUP($L650,'Cash Flow Report'!$A$7:$T$107,4,FALSE),"")</f>
        <v/>
      </c>
      <c r="O650" s="4" t="str">
        <f t="shared" si="43"/>
        <v/>
      </c>
      <c r="P650" s="4" t="str">
        <f t="shared" si="44"/>
        <v/>
      </c>
      <c r="Q650" s="4" t="str">
        <f>IF(AND($H650="Income Total",NOT(ISBLANK($P650))), VLOOKUP($P650,'Cash Flow Report'!$A$7:$T$107,7,FALSE),"")</f>
        <v/>
      </c>
    </row>
    <row r="651" spans="1:17" x14ac:dyDescent="0.25">
      <c r="A651" t="s">
        <v>793</v>
      </c>
      <c r="B651" t="s">
        <v>823</v>
      </c>
      <c r="C651" t="s">
        <v>15</v>
      </c>
      <c r="D651" t="s">
        <v>71</v>
      </c>
      <c r="E651" t="s">
        <v>101</v>
      </c>
      <c r="F651" t="s">
        <v>18</v>
      </c>
      <c r="G651" t="s">
        <v>800</v>
      </c>
      <c r="H651" t="s">
        <v>801</v>
      </c>
      <c r="I651">
        <v>30000</v>
      </c>
      <c r="K651" s="4" t="str">
        <f t="shared" si="41"/>
        <v/>
      </c>
      <c r="L651" s="4" t="str">
        <f t="shared" si="42"/>
        <v/>
      </c>
      <c r="M651" s="4" t="str">
        <f>IF(AND($H651="Expense Total",NOT(ISBLANK($L651))), VLOOKUP($L651,'Cash Flow Report'!$A$7:$T$107,4,FALSE),"")</f>
        <v/>
      </c>
      <c r="O651" s="4" t="str">
        <f t="shared" si="43"/>
        <v/>
      </c>
      <c r="P651" s="4" t="str">
        <f t="shared" si="44"/>
        <v/>
      </c>
      <c r="Q651" s="4" t="str">
        <f>IF(AND($H651="Income Total",NOT(ISBLANK($P651))), VLOOKUP($P651,'Cash Flow Report'!$A$7:$T$107,7,FALSE),"")</f>
        <v/>
      </c>
    </row>
    <row r="652" spans="1:17" x14ac:dyDescent="0.25">
      <c r="A652" t="s">
        <v>793</v>
      </c>
      <c r="B652" t="s">
        <v>18</v>
      </c>
      <c r="C652" t="s">
        <v>59</v>
      </c>
      <c r="D652" t="s">
        <v>281</v>
      </c>
      <c r="E652" t="s">
        <v>101</v>
      </c>
      <c r="F652" t="s">
        <v>18</v>
      </c>
      <c r="G652" t="s">
        <v>800</v>
      </c>
      <c r="H652" t="s">
        <v>18</v>
      </c>
      <c r="I652">
        <v>0</v>
      </c>
      <c r="K652" s="4" t="str">
        <f t="shared" si="41"/>
        <v/>
      </c>
      <c r="L652" s="4" t="str">
        <f t="shared" si="42"/>
        <v/>
      </c>
      <c r="M652" s="4" t="str">
        <f>IF(AND($H652="Expense Total",NOT(ISBLANK($L652))), VLOOKUP($L652,'Cash Flow Report'!$A$7:$T$107,4,FALSE),"")</f>
        <v/>
      </c>
      <c r="O652" s="4" t="str">
        <f t="shared" si="43"/>
        <v/>
      </c>
      <c r="P652" s="4" t="str">
        <f t="shared" si="44"/>
        <v/>
      </c>
      <c r="Q652" s="4" t="str">
        <f>IF(AND($H652="Income Total",NOT(ISBLANK($P652))), VLOOKUP($P652,'Cash Flow Report'!$A$7:$T$107,7,FALSE),"")</f>
        <v/>
      </c>
    </row>
    <row r="653" spans="1:17" x14ac:dyDescent="0.25">
      <c r="A653" t="s">
        <v>793</v>
      </c>
      <c r="B653" t="s">
        <v>18</v>
      </c>
      <c r="C653" t="s">
        <v>36</v>
      </c>
      <c r="D653" t="s">
        <v>46</v>
      </c>
      <c r="E653" t="s">
        <v>18</v>
      </c>
      <c r="F653" t="s">
        <v>18</v>
      </c>
      <c r="G653" t="s">
        <v>810</v>
      </c>
      <c r="H653" t="s">
        <v>18</v>
      </c>
      <c r="I653">
        <v>-8688.25</v>
      </c>
      <c r="K653" s="4" t="str">
        <f t="shared" si="41"/>
        <v/>
      </c>
      <c r="L653" s="4" t="str">
        <f t="shared" si="42"/>
        <v/>
      </c>
      <c r="M653" s="4" t="str">
        <f>IF(AND($H653="Expense Total",NOT(ISBLANK($L653))), VLOOKUP($L653,'Cash Flow Report'!$A$7:$T$107,4,FALSE),"")</f>
        <v/>
      </c>
      <c r="O653" s="4" t="str">
        <f t="shared" si="43"/>
        <v/>
      </c>
      <c r="P653" s="4" t="str">
        <f t="shared" si="44"/>
        <v/>
      </c>
      <c r="Q653" s="4" t="str">
        <f>IF(AND($H653="Income Total",NOT(ISBLANK($P653))), VLOOKUP($P653,'Cash Flow Report'!$A$7:$T$107,7,FALSE),"")</f>
        <v/>
      </c>
    </row>
    <row r="654" spans="1:17" x14ac:dyDescent="0.25">
      <c r="A654" t="s">
        <v>793</v>
      </c>
      <c r="B654" t="s">
        <v>18</v>
      </c>
      <c r="C654" t="s">
        <v>36</v>
      </c>
      <c r="D654" t="s">
        <v>46</v>
      </c>
      <c r="E654" t="s">
        <v>18</v>
      </c>
      <c r="F654" t="s">
        <v>18</v>
      </c>
      <c r="G654" t="s">
        <v>813</v>
      </c>
      <c r="H654" t="s">
        <v>18</v>
      </c>
      <c r="I654">
        <v>-30000</v>
      </c>
      <c r="K654" s="4" t="str">
        <f t="shared" si="41"/>
        <v/>
      </c>
      <c r="L654" s="4" t="str">
        <f t="shared" si="42"/>
        <v/>
      </c>
      <c r="M654" s="4" t="str">
        <f>IF(AND($H654="Expense Total",NOT(ISBLANK($L654))), VLOOKUP($L654,'Cash Flow Report'!$A$7:$T$107,4,FALSE),"")</f>
        <v/>
      </c>
      <c r="O654" s="4" t="str">
        <f t="shared" si="43"/>
        <v/>
      </c>
      <c r="P654" s="4" t="str">
        <f t="shared" si="44"/>
        <v/>
      </c>
      <c r="Q654" s="4" t="str">
        <f>IF(AND($H654="Income Total",NOT(ISBLANK($P654))), VLOOKUP($P654,'Cash Flow Report'!$A$7:$T$107,7,FALSE),"")</f>
        <v/>
      </c>
    </row>
    <row r="655" spans="1:17" x14ac:dyDescent="0.25">
      <c r="A655" t="s">
        <v>793</v>
      </c>
      <c r="B655" t="s">
        <v>18</v>
      </c>
      <c r="C655" t="s">
        <v>36</v>
      </c>
      <c r="D655" t="s">
        <v>12</v>
      </c>
      <c r="E655" t="s">
        <v>18</v>
      </c>
      <c r="F655" t="s">
        <v>18</v>
      </c>
      <c r="G655" t="s">
        <v>810</v>
      </c>
      <c r="H655" t="s">
        <v>18</v>
      </c>
      <c r="I655">
        <v>-20158.29</v>
      </c>
      <c r="K655" s="4" t="str">
        <f t="shared" si="41"/>
        <v/>
      </c>
      <c r="L655" s="4" t="str">
        <f t="shared" si="42"/>
        <v/>
      </c>
      <c r="M655" s="4" t="str">
        <f>IF(AND($H655="Expense Total",NOT(ISBLANK($L655))), VLOOKUP($L655,'Cash Flow Report'!$A$7:$T$107,4,FALSE),"")</f>
        <v/>
      </c>
      <c r="O655" s="4" t="str">
        <f t="shared" si="43"/>
        <v/>
      </c>
      <c r="P655" s="4" t="str">
        <f t="shared" si="44"/>
        <v/>
      </c>
      <c r="Q655" s="4" t="str">
        <f>IF(AND($H655="Income Total",NOT(ISBLANK($P655))), VLOOKUP($P655,'Cash Flow Report'!$A$7:$T$107,7,FALSE),"")</f>
        <v/>
      </c>
    </row>
    <row r="656" spans="1:17" x14ac:dyDescent="0.25">
      <c r="A656" s="5" t="s">
        <v>793</v>
      </c>
      <c r="B656" s="5" t="s">
        <v>18</v>
      </c>
      <c r="C656" s="5" t="s">
        <v>36</v>
      </c>
      <c r="D656" s="5" t="s">
        <v>824</v>
      </c>
      <c r="E656" s="5" t="s">
        <v>18</v>
      </c>
      <c r="F656" s="5" t="s">
        <v>18</v>
      </c>
      <c r="G656" s="5" t="s">
        <v>798</v>
      </c>
      <c r="H656" s="5" t="s">
        <v>18</v>
      </c>
      <c r="I656" s="5">
        <v>-1960</v>
      </c>
      <c r="K656" s="4" t="str">
        <f t="shared" si="41"/>
        <v/>
      </c>
      <c r="L656" s="4" t="str">
        <f t="shared" si="42"/>
        <v/>
      </c>
      <c r="M656" s="4" t="str">
        <f>IF(AND($H656="Expense Total",NOT(ISBLANK($L656))), VLOOKUP($L656,'Cash Flow Report'!$A$7:$T$107,4,FALSE),"")</f>
        <v/>
      </c>
      <c r="O656" s="4" t="str">
        <f t="shared" si="43"/>
        <v/>
      </c>
      <c r="P656" s="4" t="str">
        <f t="shared" si="44"/>
        <v/>
      </c>
      <c r="Q656" s="4" t="str">
        <f>IF(AND($H656="Income Total",NOT(ISBLANK($P656))), VLOOKUP($P656,'Cash Flow Report'!$A$7:$T$107,7,FALSE),"")</f>
        <v/>
      </c>
    </row>
    <row r="657" spans="1:17" ht="15.75" x14ac:dyDescent="0.25">
      <c r="A657" t="s">
        <v>793</v>
      </c>
      <c r="B657" t="s">
        <v>18</v>
      </c>
      <c r="C657" t="s">
        <v>18</v>
      </c>
      <c r="D657" t="s">
        <v>18</v>
      </c>
      <c r="E657" t="s">
        <v>18</v>
      </c>
      <c r="F657" t="s">
        <v>18</v>
      </c>
      <c r="G657" t="s">
        <v>18</v>
      </c>
      <c r="H657" s="3" t="s">
        <v>35</v>
      </c>
      <c r="I657">
        <v>821727.85</v>
      </c>
      <c r="K657" s="4">
        <f t="shared" si="41"/>
        <v>821727.85</v>
      </c>
      <c r="L657" s="4" t="str">
        <f t="shared" si="42"/>
        <v>77 Polk</v>
      </c>
      <c r="M657" s="4">
        <f>IF(AND($H657="Expense Total",NOT(ISBLANK($L657))), VLOOKUP($L657,'Cash Flow Report'!$A$7:$T$107,4,FALSE),"")</f>
        <v>821727.85</v>
      </c>
      <c r="O657" s="4" t="str">
        <f t="shared" si="43"/>
        <v/>
      </c>
      <c r="P657" s="4" t="str">
        <f t="shared" si="44"/>
        <v/>
      </c>
      <c r="Q657" s="4" t="str">
        <f>IF(AND($H657="Income Total",NOT(ISBLANK($P657))), VLOOKUP($P657,'Cash Flow Report'!$A$7:$T$107,7,FALSE),"")</f>
        <v/>
      </c>
    </row>
    <row r="658" spans="1:17" x14ac:dyDescent="0.25">
      <c r="A658" t="s">
        <v>793</v>
      </c>
      <c r="B658" t="s">
        <v>825</v>
      </c>
      <c r="C658" t="s">
        <v>169</v>
      </c>
      <c r="D658" t="s">
        <v>671</v>
      </c>
      <c r="E658" t="s">
        <v>171</v>
      </c>
      <c r="F658" t="s">
        <v>18</v>
      </c>
      <c r="G658" t="s">
        <v>800</v>
      </c>
      <c r="H658" t="s">
        <v>18</v>
      </c>
      <c r="I658">
        <v>24000</v>
      </c>
      <c r="K658" s="4" t="str">
        <f t="shared" si="41"/>
        <v/>
      </c>
      <c r="L658" s="4" t="str">
        <f t="shared" si="42"/>
        <v/>
      </c>
      <c r="M658" s="4" t="str">
        <f>IF(AND($H658="Expense Total",NOT(ISBLANK($L658))), VLOOKUP($L658,'Cash Flow Report'!$A$7:$T$107,4,FALSE),"")</f>
        <v/>
      </c>
      <c r="O658" s="4" t="str">
        <f t="shared" si="43"/>
        <v/>
      </c>
      <c r="P658" s="4" t="str">
        <f t="shared" si="44"/>
        <v/>
      </c>
      <c r="Q658" s="4" t="str">
        <f>IF(AND($H658="Income Total",NOT(ISBLANK($P658))), VLOOKUP($P658,'Cash Flow Report'!$A$7:$T$107,7,FALSE),"")</f>
        <v/>
      </c>
    </row>
    <row r="659" spans="1:17" x14ac:dyDescent="0.25">
      <c r="A659" t="s">
        <v>793</v>
      </c>
      <c r="B659" t="s">
        <v>18</v>
      </c>
      <c r="C659" t="s">
        <v>36</v>
      </c>
      <c r="D659" t="s">
        <v>37</v>
      </c>
      <c r="E659" t="s">
        <v>18</v>
      </c>
      <c r="F659" t="s">
        <v>18</v>
      </c>
      <c r="G659" t="s">
        <v>826</v>
      </c>
      <c r="H659" t="s">
        <v>18</v>
      </c>
      <c r="I659">
        <v>568960.56000000006</v>
      </c>
      <c r="K659" s="4" t="str">
        <f t="shared" si="41"/>
        <v/>
      </c>
      <c r="L659" s="4" t="str">
        <f t="shared" si="42"/>
        <v/>
      </c>
      <c r="M659" s="4" t="str">
        <f>IF(AND($H659="Expense Total",NOT(ISBLANK($L659))), VLOOKUP($L659,'Cash Flow Report'!$A$7:$T$107,4,FALSE),"")</f>
        <v/>
      </c>
      <c r="O659" s="4" t="str">
        <f t="shared" si="43"/>
        <v/>
      </c>
      <c r="P659" s="4" t="str">
        <f t="shared" si="44"/>
        <v/>
      </c>
      <c r="Q659" s="4" t="str">
        <f>IF(AND($H659="Income Total",NOT(ISBLANK($P659))), VLOOKUP($P659,'Cash Flow Report'!$A$7:$T$107,7,FALSE),"")</f>
        <v/>
      </c>
    </row>
    <row r="660" spans="1:17" ht="15.75" x14ac:dyDescent="0.25">
      <c r="A660" t="s">
        <v>793</v>
      </c>
      <c r="B660" t="s">
        <v>18</v>
      </c>
      <c r="C660" t="s">
        <v>18</v>
      </c>
      <c r="D660" t="s">
        <v>18</v>
      </c>
      <c r="E660" t="s">
        <v>18</v>
      </c>
      <c r="F660" t="s">
        <v>18</v>
      </c>
      <c r="G660" t="s">
        <v>18</v>
      </c>
      <c r="H660" s="3" t="s">
        <v>39</v>
      </c>
      <c r="I660">
        <v>592960.56000000006</v>
      </c>
      <c r="K660" s="4" t="str">
        <f t="shared" si="41"/>
        <v/>
      </c>
      <c r="L660" s="4" t="str">
        <f t="shared" si="42"/>
        <v/>
      </c>
      <c r="M660" s="4" t="str">
        <f>IF(AND($H660="Expense Total",NOT(ISBLANK($L660))), VLOOKUP($L660,'Cash Flow Report'!$A$7:$T$107,4,FALSE),"")</f>
        <v/>
      </c>
      <c r="O660" s="4">
        <f t="shared" si="43"/>
        <v>592960.56000000006</v>
      </c>
      <c r="P660" s="4" t="str">
        <f t="shared" si="44"/>
        <v>77 Polk</v>
      </c>
      <c r="Q660" s="4">
        <f>IF(AND($H660="Income Total",NOT(ISBLANK($P660))), VLOOKUP($P660,'Cash Flow Report'!$A$7:$T$107,7,FALSE),"")</f>
        <v>592960.56000000006</v>
      </c>
    </row>
    <row r="661" spans="1:17" x14ac:dyDescent="0.25">
      <c r="K661" s="4" t="str">
        <f t="shared" si="41"/>
        <v/>
      </c>
      <c r="L661" s="4" t="str">
        <f t="shared" si="42"/>
        <v/>
      </c>
      <c r="M661" s="4" t="str">
        <f>IF(AND($H661="Expense Total",NOT(ISBLANK($L661))), VLOOKUP($L661,'Cash Flow Report'!$A$7:$T$107,4,FALSE),"")</f>
        <v/>
      </c>
      <c r="O661" s="4" t="str">
        <f t="shared" si="43"/>
        <v/>
      </c>
      <c r="P661" s="4" t="str">
        <f t="shared" si="44"/>
        <v/>
      </c>
      <c r="Q661" s="4" t="str">
        <f>IF(AND($H661="Income Total",NOT(ISBLANK($P661))), VLOOKUP($P661,'Cash Flow Report'!$A$7:$T$107,7,FALSE),"")</f>
        <v/>
      </c>
    </row>
    <row r="662" spans="1:17" x14ac:dyDescent="0.25">
      <c r="A662" t="s">
        <v>827</v>
      </c>
      <c r="B662" t="s">
        <v>828</v>
      </c>
      <c r="C662" t="s">
        <v>15</v>
      </c>
      <c r="D662" t="s">
        <v>62</v>
      </c>
      <c r="E662" t="s">
        <v>829</v>
      </c>
      <c r="F662" t="s">
        <v>18</v>
      </c>
      <c r="G662" t="s">
        <v>830</v>
      </c>
      <c r="H662" t="s">
        <v>831</v>
      </c>
      <c r="I662">
        <v>43931.81</v>
      </c>
      <c r="K662" s="4" t="str">
        <f t="shared" si="41"/>
        <v/>
      </c>
      <c r="L662" s="4" t="str">
        <f t="shared" si="42"/>
        <v/>
      </c>
      <c r="M662" s="4" t="str">
        <f>IF(AND($H662="Expense Total",NOT(ISBLANK($L662))), VLOOKUP($L662,'Cash Flow Report'!$A$7:$T$107,4,FALSE),"")</f>
        <v/>
      </c>
      <c r="O662" s="4" t="str">
        <f t="shared" si="43"/>
        <v/>
      </c>
      <c r="P662" s="4" t="str">
        <f t="shared" si="44"/>
        <v/>
      </c>
      <c r="Q662" s="4" t="str">
        <f>IF(AND($H662="Income Total",NOT(ISBLANK($P662))), VLOOKUP($P662,'Cash Flow Report'!$A$7:$T$107,7,FALSE),"")</f>
        <v/>
      </c>
    </row>
    <row r="663" spans="1:17" x14ac:dyDescent="0.25">
      <c r="A663" t="s">
        <v>827</v>
      </c>
      <c r="B663" t="s">
        <v>832</v>
      </c>
      <c r="C663" t="s">
        <v>15</v>
      </c>
      <c r="D663" t="s">
        <v>137</v>
      </c>
      <c r="E663" t="s">
        <v>829</v>
      </c>
      <c r="F663" t="s">
        <v>18</v>
      </c>
      <c r="G663" t="s">
        <v>833</v>
      </c>
      <c r="H663" t="s">
        <v>834</v>
      </c>
      <c r="I663">
        <v>14883.6</v>
      </c>
      <c r="K663" s="4" t="str">
        <f t="shared" si="41"/>
        <v/>
      </c>
      <c r="L663" s="4" t="str">
        <f t="shared" si="42"/>
        <v/>
      </c>
      <c r="M663" s="4" t="str">
        <f>IF(AND($H663="Expense Total",NOT(ISBLANK($L663))), VLOOKUP($L663,'Cash Flow Report'!$A$7:$T$107,4,FALSE),"")</f>
        <v/>
      </c>
      <c r="O663" s="4" t="str">
        <f t="shared" si="43"/>
        <v/>
      </c>
      <c r="P663" s="4" t="str">
        <f t="shared" si="44"/>
        <v/>
      </c>
      <c r="Q663" s="4" t="str">
        <f>IF(AND($H663="Income Total",NOT(ISBLANK($P663))), VLOOKUP($P663,'Cash Flow Report'!$A$7:$T$107,7,FALSE),"")</f>
        <v/>
      </c>
    </row>
    <row r="664" spans="1:17" ht="15.75" x14ac:dyDescent="0.25">
      <c r="A664" t="s">
        <v>827</v>
      </c>
      <c r="B664" t="s">
        <v>18</v>
      </c>
      <c r="C664" t="s">
        <v>18</v>
      </c>
      <c r="D664" t="s">
        <v>18</v>
      </c>
      <c r="E664" t="s">
        <v>18</v>
      </c>
      <c r="F664" t="s">
        <v>18</v>
      </c>
      <c r="G664" t="s">
        <v>18</v>
      </c>
      <c r="H664" s="3" t="s">
        <v>35</v>
      </c>
      <c r="I664">
        <v>58815.41</v>
      </c>
      <c r="K664" s="4">
        <f t="shared" si="41"/>
        <v>58815.41</v>
      </c>
      <c r="L664" s="4" t="str">
        <f t="shared" si="42"/>
        <v>78 Pottawattamie</v>
      </c>
      <c r="M664" s="4">
        <f>IF(AND($H664="Expense Total",NOT(ISBLANK($L664))), VLOOKUP($L664,'Cash Flow Report'!$A$7:$T$107,4,FALSE),"")</f>
        <v>58815.41</v>
      </c>
      <c r="O664" s="4" t="str">
        <f t="shared" si="43"/>
        <v/>
      </c>
      <c r="P664" s="4" t="str">
        <f t="shared" si="44"/>
        <v/>
      </c>
      <c r="Q664" s="4" t="str">
        <f>IF(AND($H664="Income Total",NOT(ISBLANK($P664))), VLOOKUP($P664,'Cash Flow Report'!$A$7:$T$107,7,FALSE),"")</f>
        <v/>
      </c>
    </row>
    <row r="665" spans="1:17" x14ac:dyDescent="0.25">
      <c r="A665" t="s">
        <v>827</v>
      </c>
      <c r="B665" t="s">
        <v>18</v>
      </c>
      <c r="C665" t="s">
        <v>36</v>
      </c>
      <c r="D665" t="s">
        <v>37</v>
      </c>
      <c r="E665" t="s">
        <v>18</v>
      </c>
      <c r="F665" t="s">
        <v>18</v>
      </c>
      <c r="G665" t="s">
        <v>835</v>
      </c>
      <c r="H665" t="s">
        <v>18</v>
      </c>
      <c r="I665">
        <v>564670.02</v>
      </c>
      <c r="K665" s="4" t="str">
        <f t="shared" si="41"/>
        <v/>
      </c>
      <c r="L665" s="4" t="str">
        <f t="shared" si="42"/>
        <v/>
      </c>
      <c r="M665" s="4" t="str">
        <f>IF(AND($H665="Expense Total",NOT(ISBLANK($L665))), VLOOKUP($L665,'Cash Flow Report'!$A$7:$T$107,4,FALSE),"")</f>
        <v/>
      </c>
      <c r="O665" s="4" t="str">
        <f t="shared" si="43"/>
        <v/>
      </c>
      <c r="P665" s="4" t="str">
        <f t="shared" si="44"/>
        <v/>
      </c>
      <c r="Q665" s="4" t="str">
        <f>IF(AND($H665="Income Total",NOT(ISBLANK($P665))), VLOOKUP($P665,'Cash Flow Report'!$A$7:$T$107,7,FALSE),"")</f>
        <v/>
      </c>
    </row>
    <row r="666" spans="1:17" ht="15.75" x14ac:dyDescent="0.25">
      <c r="A666" t="s">
        <v>827</v>
      </c>
      <c r="B666" t="s">
        <v>18</v>
      </c>
      <c r="C666" t="s">
        <v>18</v>
      </c>
      <c r="D666" t="s">
        <v>18</v>
      </c>
      <c r="E666" t="s">
        <v>18</v>
      </c>
      <c r="F666" t="s">
        <v>18</v>
      </c>
      <c r="G666" t="s">
        <v>18</v>
      </c>
      <c r="H666" s="3" t="s">
        <v>39</v>
      </c>
      <c r="I666">
        <v>564670.02</v>
      </c>
      <c r="K666" s="4" t="str">
        <f t="shared" si="41"/>
        <v/>
      </c>
      <c r="L666" s="4" t="str">
        <f t="shared" si="42"/>
        <v/>
      </c>
      <c r="M666" s="4" t="str">
        <f>IF(AND($H666="Expense Total",NOT(ISBLANK($L666))), VLOOKUP($L666,'Cash Flow Report'!$A$7:$T$107,4,FALSE),"")</f>
        <v/>
      </c>
      <c r="O666" s="4">
        <f t="shared" si="43"/>
        <v>564670.02</v>
      </c>
      <c r="P666" s="4" t="str">
        <f t="shared" si="44"/>
        <v>78 Pottawattamie</v>
      </c>
      <c r="Q666" s="4">
        <f>IF(AND($H666="Income Total",NOT(ISBLANK($P666))), VLOOKUP($P666,'Cash Flow Report'!$A$7:$T$107,7,FALSE),"")</f>
        <v>564670.02</v>
      </c>
    </row>
    <row r="667" spans="1:17" x14ac:dyDescent="0.25">
      <c r="K667" s="4" t="str">
        <f t="shared" si="41"/>
        <v/>
      </c>
      <c r="L667" s="4" t="str">
        <f t="shared" si="42"/>
        <v/>
      </c>
      <c r="M667" s="4" t="str">
        <f>IF(AND($H667="Expense Total",NOT(ISBLANK($L667))), VLOOKUP($L667,'Cash Flow Report'!$A$7:$T$107,4,FALSE),"")</f>
        <v/>
      </c>
      <c r="O667" s="4" t="str">
        <f t="shared" si="43"/>
        <v/>
      </c>
      <c r="P667" s="4" t="str">
        <f t="shared" si="44"/>
        <v/>
      </c>
      <c r="Q667" s="4" t="str">
        <f>IF(AND($H667="Income Total",NOT(ISBLANK($P667))), VLOOKUP($P667,'Cash Flow Report'!$A$7:$T$107,7,FALSE),"")</f>
        <v/>
      </c>
    </row>
    <row r="668" spans="1:17" x14ac:dyDescent="0.25">
      <c r="A668" t="s">
        <v>836</v>
      </c>
      <c r="B668" t="s">
        <v>837</v>
      </c>
      <c r="C668" t="s">
        <v>15</v>
      </c>
      <c r="D668" t="s">
        <v>107</v>
      </c>
      <c r="E668" t="s">
        <v>108</v>
      </c>
      <c r="F668" t="s">
        <v>18</v>
      </c>
      <c r="G668" t="s">
        <v>838</v>
      </c>
      <c r="H668" t="s">
        <v>839</v>
      </c>
      <c r="I668">
        <v>44067.51</v>
      </c>
      <c r="K668" s="4" t="str">
        <f t="shared" si="41"/>
        <v/>
      </c>
      <c r="L668" s="4" t="str">
        <f t="shared" si="42"/>
        <v/>
      </c>
      <c r="M668" s="4" t="str">
        <f>IF(AND($H668="Expense Total",NOT(ISBLANK($L668))), VLOOKUP($L668,'Cash Flow Report'!$A$7:$T$107,4,FALSE),"")</f>
        <v/>
      </c>
      <c r="O668" s="4" t="str">
        <f t="shared" si="43"/>
        <v/>
      </c>
      <c r="P668" s="4" t="str">
        <f t="shared" si="44"/>
        <v/>
      </c>
      <c r="Q668" s="4" t="str">
        <f>IF(AND($H668="Income Total",NOT(ISBLANK($P668))), VLOOKUP($P668,'Cash Flow Report'!$A$7:$T$107,7,FALSE),"")</f>
        <v/>
      </c>
    </row>
    <row r="669" spans="1:17" x14ac:dyDescent="0.25">
      <c r="A669" t="s">
        <v>836</v>
      </c>
      <c r="B669" t="s">
        <v>840</v>
      </c>
      <c r="C669" t="s">
        <v>15</v>
      </c>
      <c r="D669" t="s">
        <v>107</v>
      </c>
      <c r="E669" t="s">
        <v>93</v>
      </c>
      <c r="F669" t="s">
        <v>18</v>
      </c>
      <c r="G669" t="s">
        <v>841</v>
      </c>
      <c r="H669" t="s">
        <v>842</v>
      </c>
      <c r="I669">
        <v>3600.78</v>
      </c>
      <c r="K669" s="4" t="str">
        <f t="shared" si="41"/>
        <v/>
      </c>
      <c r="L669" s="4" t="str">
        <f t="shared" si="42"/>
        <v/>
      </c>
      <c r="M669" s="4" t="str">
        <f>IF(AND($H669="Expense Total",NOT(ISBLANK($L669))), VLOOKUP($L669,'Cash Flow Report'!$A$7:$T$107,4,FALSE),"")</f>
        <v/>
      </c>
      <c r="O669" s="4" t="str">
        <f t="shared" si="43"/>
        <v/>
      </c>
      <c r="P669" s="4" t="str">
        <f t="shared" si="44"/>
        <v/>
      </c>
      <c r="Q669" s="4" t="str">
        <f>IF(AND($H669="Income Total",NOT(ISBLANK($P669))), VLOOKUP($P669,'Cash Flow Report'!$A$7:$T$107,7,FALSE),"")</f>
        <v/>
      </c>
    </row>
    <row r="670" spans="1:17" x14ac:dyDescent="0.25">
      <c r="A670" t="s">
        <v>836</v>
      </c>
      <c r="B670" t="s">
        <v>843</v>
      </c>
      <c r="C670" t="s">
        <v>15</v>
      </c>
      <c r="D670" t="s">
        <v>124</v>
      </c>
      <c r="E670" t="s">
        <v>175</v>
      </c>
      <c r="F670" t="s">
        <v>18</v>
      </c>
      <c r="G670" t="s">
        <v>844</v>
      </c>
      <c r="H670" t="s">
        <v>845</v>
      </c>
      <c r="I670">
        <v>192054.6</v>
      </c>
      <c r="K670" s="4" t="str">
        <f t="shared" si="41"/>
        <v/>
      </c>
      <c r="L670" s="4" t="str">
        <f t="shared" si="42"/>
        <v/>
      </c>
      <c r="M670" s="4" t="str">
        <f>IF(AND($H670="Expense Total",NOT(ISBLANK($L670))), VLOOKUP($L670,'Cash Flow Report'!$A$7:$T$107,4,FALSE),"")</f>
        <v/>
      </c>
      <c r="O670" s="4" t="str">
        <f t="shared" si="43"/>
        <v/>
      </c>
      <c r="P670" s="4" t="str">
        <f t="shared" si="44"/>
        <v/>
      </c>
      <c r="Q670" s="4" t="str">
        <f>IF(AND($H670="Income Total",NOT(ISBLANK($P670))), VLOOKUP($P670,'Cash Flow Report'!$A$7:$T$107,7,FALSE),"")</f>
        <v/>
      </c>
    </row>
    <row r="671" spans="1:17" x14ac:dyDescent="0.25">
      <c r="A671" t="s">
        <v>836</v>
      </c>
      <c r="B671" t="s">
        <v>18</v>
      </c>
      <c r="C671" t="s">
        <v>59</v>
      </c>
      <c r="D671" t="s">
        <v>124</v>
      </c>
      <c r="E671" t="s">
        <v>108</v>
      </c>
      <c r="F671" t="s">
        <v>18</v>
      </c>
      <c r="G671" t="s">
        <v>838</v>
      </c>
      <c r="H671" t="s">
        <v>18</v>
      </c>
      <c r="I671">
        <v>0</v>
      </c>
      <c r="K671" s="4" t="str">
        <f t="shared" si="41"/>
        <v/>
      </c>
      <c r="L671" s="4" t="str">
        <f t="shared" si="42"/>
        <v/>
      </c>
      <c r="M671" s="4" t="str">
        <f>IF(AND($H671="Expense Total",NOT(ISBLANK($L671))), VLOOKUP($L671,'Cash Flow Report'!$A$7:$T$107,4,FALSE),"")</f>
        <v/>
      </c>
      <c r="O671" s="4" t="str">
        <f t="shared" si="43"/>
        <v/>
      </c>
      <c r="P671" s="4" t="str">
        <f t="shared" si="44"/>
        <v/>
      </c>
      <c r="Q671" s="4" t="str">
        <f>IF(AND($H671="Income Total",NOT(ISBLANK($P671))), VLOOKUP($P671,'Cash Flow Report'!$A$7:$T$107,7,FALSE),"")</f>
        <v/>
      </c>
    </row>
    <row r="672" spans="1:17" x14ac:dyDescent="0.25">
      <c r="A672" t="s">
        <v>836</v>
      </c>
      <c r="B672" t="s">
        <v>846</v>
      </c>
      <c r="C672" t="s">
        <v>15</v>
      </c>
      <c r="D672" t="s">
        <v>242</v>
      </c>
      <c r="E672" t="s">
        <v>175</v>
      </c>
      <c r="F672" t="s">
        <v>18</v>
      </c>
      <c r="G672" t="s">
        <v>844</v>
      </c>
      <c r="H672" t="s">
        <v>845</v>
      </c>
      <c r="I672">
        <v>1854.34</v>
      </c>
      <c r="K672" s="4" t="str">
        <f t="shared" si="41"/>
        <v/>
      </c>
      <c r="L672" s="4" t="str">
        <f t="shared" si="42"/>
        <v/>
      </c>
      <c r="M672" s="4" t="str">
        <f>IF(AND($H672="Expense Total",NOT(ISBLANK($L672))), VLOOKUP($L672,'Cash Flow Report'!$A$7:$T$107,4,FALSE),"")</f>
        <v/>
      </c>
      <c r="O672" s="4" t="str">
        <f t="shared" si="43"/>
        <v/>
      </c>
      <c r="P672" s="4" t="str">
        <f t="shared" si="44"/>
        <v/>
      </c>
      <c r="Q672" s="4" t="str">
        <f>IF(AND($H672="Income Total",NOT(ISBLANK($P672))), VLOOKUP($P672,'Cash Flow Report'!$A$7:$T$107,7,FALSE),"")</f>
        <v/>
      </c>
    </row>
    <row r="673" spans="1:17" x14ac:dyDescent="0.25">
      <c r="A673" t="s">
        <v>836</v>
      </c>
      <c r="B673" t="s">
        <v>18</v>
      </c>
      <c r="C673" t="s">
        <v>36</v>
      </c>
      <c r="D673" t="s">
        <v>46</v>
      </c>
      <c r="E673" t="s">
        <v>18</v>
      </c>
      <c r="F673" t="s">
        <v>18</v>
      </c>
      <c r="G673" t="s">
        <v>841</v>
      </c>
      <c r="H673" t="s">
        <v>18</v>
      </c>
      <c r="I673">
        <v>-3600.78</v>
      </c>
      <c r="K673" s="4" t="str">
        <f t="shared" si="41"/>
        <v/>
      </c>
      <c r="L673" s="4" t="str">
        <f t="shared" si="42"/>
        <v/>
      </c>
      <c r="M673" s="4" t="str">
        <f>IF(AND($H673="Expense Total",NOT(ISBLANK($L673))), VLOOKUP($L673,'Cash Flow Report'!$A$7:$T$107,4,FALSE),"")</f>
        <v/>
      </c>
      <c r="O673" s="4" t="str">
        <f t="shared" si="43"/>
        <v/>
      </c>
      <c r="P673" s="4" t="str">
        <f t="shared" si="44"/>
        <v/>
      </c>
      <c r="Q673" s="4" t="str">
        <f>IF(AND($H673="Income Total",NOT(ISBLANK($P673))), VLOOKUP($P673,'Cash Flow Report'!$A$7:$T$107,7,FALSE),"")</f>
        <v/>
      </c>
    </row>
    <row r="674" spans="1:17" x14ac:dyDescent="0.25">
      <c r="A674" t="s">
        <v>836</v>
      </c>
      <c r="B674" t="s">
        <v>18</v>
      </c>
      <c r="C674" t="s">
        <v>36</v>
      </c>
      <c r="D674" t="s">
        <v>46</v>
      </c>
      <c r="E674" t="s">
        <v>18</v>
      </c>
      <c r="F674" t="s">
        <v>18</v>
      </c>
      <c r="G674" t="s">
        <v>838</v>
      </c>
      <c r="H674" t="s">
        <v>18</v>
      </c>
      <c r="I674">
        <v>-44067.51</v>
      </c>
      <c r="K674" s="4" t="str">
        <f t="shared" si="41"/>
        <v/>
      </c>
      <c r="L674" s="4" t="str">
        <f t="shared" si="42"/>
        <v/>
      </c>
      <c r="M674" s="4" t="str">
        <f>IF(AND($H674="Expense Total",NOT(ISBLANK($L674))), VLOOKUP($L674,'Cash Flow Report'!$A$7:$T$107,4,FALSE),"")</f>
        <v/>
      </c>
      <c r="O674" s="4" t="str">
        <f t="shared" si="43"/>
        <v/>
      </c>
      <c r="P674" s="4" t="str">
        <f t="shared" si="44"/>
        <v/>
      </c>
      <c r="Q674" s="4" t="str">
        <f>IF(AND($H674="Income Total",NOT(ISBLANK($P674))), VLOOKUP($P674,'Cash Flow Report'!$A$7:$T$107,7,FALSE),"")</f>
        <v/>
      </c>
    </row>
    <row r="675" spans="1:17" ht="15.75" x14ac:dyDescent="0.25">
      <c r="A675" t="s">
        <v>836</v>
      </c>
      <c r="B675" t="s">
        <v>18</v>
      </c>
      <c r="C675" t="s">
        <v>18</v>
      </c>
      <c r="D675" t="s">
        <v>18</v>
      </c>
      <c r="E675" t="s">
        <v>18</v>
      </c>
      <c r="F675" t="s">
        <v>18</v>
      </c>
      <c r="G675" t="s">
        <v>18</v>
      </c>
      <c r="H675" s="3" t="s">
        <v>35</v>
      </c>
      <c r="I675">
        <v>193908.94</v>
      </c>
      <c r="K675" s="4">
        <f t="shared" si="41"/>
        <v>193908.94</v>
      </c>
      <c r="L675" s="4" t="str">
        <f t="shared" si="42"/>
        <v>79 Poweshiek</v>
      </c>
      <c r="M675" s="4">
        <f>IF(AND($H675="Expense Total",NOT(ISBLANK($L675))), VLOOKUP($L675,'Cash Flow Report'!$A$7:$T$107,4,FALSE),"")</f>
        <v>193908.94</v>
      </c>
      <c r="O675" s="4" t="str">
        <f t="shared" si="43"/>
        <v/>
      </c>
      <c r="P675" s="4" t="str">
        <f t="shared" si="44"/>
        <v/>
      </c>
      <c r="Q675" s="4" t="str">
        <f>IF(AND($H675="Income Total",NOT(ISBLANK($P675))), VLOOKUP($P675,'Cash Flow Report'!$A$7:$T$107,7,FALSE),"")</f>
        <v/>
      </c>
    </row>
    <row r="676" spans="1:17" x14ac:dyDescent="0.25">
      <c r="A676" t="s">
        <v>836</v>
      </c>
      <c r="B676" t="s">
        <v>18</v>
      </c>
      <c r="C676" t="s">
        <v>36</v>
      </c>
      <c r="D676" t="s">
        <v>37</v>
      </c>
      <c r="E676" t="s">
        <v>18</v>
      </c>
      <c r="F676" t="s">
        <v>18</v>
      </c>
      <c r="G676" t="s">
        <v>847</v>
      </c>
      <c r="H676" t="s">
        <v>18</v>
      </c>
      <c r="I676">
        <v>255192.1</v>
      </c>
      <c r="K676" s="4" t="str">
        <f t="shared" si="41"/>
        <v/>
      </c>
      <c r="L676" s="4" t="str">
        <f t="shared" si="42"/>
        <v/>
      </c>
      <c r="M676" s="4" t="str">
        <f>IF(AND($H676="Expense Total",NOT(ISBLANK($L676))), VLOOKUP($L676,'Cash Flow Report'!$A$7:$T$107,4,FALSE),"")</f>
        <v/>
      </c>
      <c r="O676" s="4" t="str">
        <f t="shared" si="43"/>
        <v/>
      </c>
      <c r="P676" s="4" t="str">
        <f t="shared" si="44"/>
        <v/>
      </c>
      <c r="Q676" s="4" t="str">
        <f>IF(AND($H676="Income Total",NOT(ISBLANK($P676))), VLOOKUP($P676,'Cash Flow Report'!$A$7:$T$107,7,FALSE),"")</f>
        <v/>
      </c>
    </row>
    <row r="677" spans="1:17" ht="15.75" x14ac:dyDescent="0.25">
      <c r="A677" t="s">
        <v>836</v>
      </c>
      <c r="B677" t="s">
        <v>18</v>
      </c>
      <c r="C677" t="s">
        <v>18</v>
      </c>
      <c r="D677" t="s">
        <v>18</v>
      </c>
      <c r="E677" t="s">
        <v>18</v>
      </c>
      <c r="F677" t="s">
        <v>18</v>
      </c>
      <c r="G677" t="s">
        <v>18</v>
      </c>
      <c r="H677" s="3" t="s">
        <v>39</v>
      </c>
      <c r="I677">
        <v>255192.1</v>
      </c>
      <c r="K677" s="4" t="str">
        <f t="shared" si="41"/>
        <v/>
      </c>
      <c r="L677" s="4" t="str">
        <f t="shared" si="42"/>
        <v/>
      </c>
      <c r="M677" s="4" t="str">
        <f>IF(AND($H677="Expense Total",NOT(ISBLANK($L677))), VLOOKUP($L677,'Cash Flow Report'!$A$7:$T$107,4,FALSE),"")</f>
        <v/>
      </c>
      <c r="O677" s="4">
        <f t="shared" si="43"/>
        <v>255192.1</v>
      </c>
      <c r="P677" s="4" t="str">
        <f t="shared" si="44"/>
        <v>79 Poweshiek</v>
      </c>
      <c r="Q677" s="4">
        <f>IF(AND($H677="Income Total",NOT(ISBLANK($P677))), VLOOKUP($P677,'Cash Flow Report'!$A$7:$T$107,7,FALSE),"")</f>
        <v>255192.1</v>
      </c>
    </row>
    <row r="678" spans="1:17" x14ac:dyDescent="0.25">
      <c r="K678" s="4" t="str">
        <f t="shared" si="41"/>
        <v/>
      </c>
      <c r="L678" s="4" t="str">
        <f t="shared" si="42"/>
        <v/>
      </c>
      <c r="M678" s="4" t="str">
        <f>IF(AND($H678="Expense Total",NOT(ISBLANK($L678))), VLOOKUP($L678,'Cash Flow Report'!$A$7:$T$107,4,FALSE),"")</f>
        <v/>
      </c>
      <c r="O678" s="4" t="str">
        <f t="shared" si="43"/>
        <v/>
      </c>
      <c r="P678" s="4" t="str">
        <f t="shared" si="44"/>
        <v/>
      </c>
      <c r="Q678" s="4" t="str">
        <f>IF(AND($H678="Income Total",NOT(ISBLANK($P678))), VLOOKUP($P678,'Cash Flow Report'!$A$7:$T$107,7,FALSE),"")</f>
        <v/>
      </c>
    </row>
    <row r="679" spans="1:17" x14ac:dyDescent="0.25">
      <c r="A679" t="s">
        <v>848</v>
      </c>
      <c r="B679" t="s">
        <v>849</v>
      </c>
      <c r="C679" t="s">
        <v>15</v>
      </c>
      <c r="D679" t="s">
        <v>16</v>
      </c>
      <c r="E679" t="s">
        <v>850</v>
      </c>
      <c r="F679" t="s">
        <v>18</v>
      </c>
      <c r="G679" t="s">
        <v>851</v>
      </c>
      <c r="H679" t="s">
        <v>852</v>
      </c>
      <c r="I679">
        <v>15411.77</v>
      </c>
      <c r="K679" s="4" t="str">
        <f t="shared" si="41"/>
        <v/>
      </c>
      <c r="L679" s="4" t="str">
        <f t="shared" si="42"/>
        <v/>
      </c>
      <c r="M679" s="4" t="str">
        <f>IF(AND($H679="Expense Total",NOT(ISBLANK($L679))), VLOOKUP($L679,'Cash Flow Report'!$A$7:$T$107,4,FALSE),"")</f>
        <v/>
      </c>
      <c r="O679" s="4" t="str">
        <f t="shared" si="43"/>
        <v/>
      </c>
      <c r="P679" s="4" t="str">
        <f t="shared" si="44"/>
        <v/>
      </c>
      <c r="Q679" s="4" t="str">
        <f>IF(AND($H679="Income Total",NOT(ISBLANK($P679))), VLOOKUP($P679,'Cash Flow Report'!$A$7:$T$107,7,FALSE),"")</f>
        <v/>
      </c>
    </row>
    <row r="680" spans="1:17" x14ac:dyDescent="0.25">
      <c r="A680" t="s">
        <v>848</v>
      </c>
      <c r="B680" t="s">
        <v>853</v>
      </c>
      <c r="C680" t="s">
        <v>15</v>
      </c>
      <c r="D680" t="s">
        <v>16</v>
      </c>
      <c r="E680" t="s">
        <v>850</v>
      </c>
      <c r="F680" t="s">
        <v>18</v>
      </c>
      <c r="G680" t="s">
        <v>854</v>
      </c>
      <c r="H680" t="s">
        <v>855</v>
      </c>
      <c r="I680">
        <v>14588.23</v>
      </c>
      <c r="K680" s="4" t="str">
        <f t="shared" si="41"/>
        <v/>
      </c>
      <c r="L680" s="4" t="str">
        <f t="shared" si="42"/>
        <v/>
      </c>
      <c r="M680" s="4" t="str">
        <f>IF(AND($H680="Expense Total",NOT(ISBLANK($L680))), VLOOKUP($L680,'Cash Flow Report'!$A$7:$T$107,4,FALSE),"")</f>
        <v/>
      </c>
      <c r="O680" s="4" t="str">
        <f t="shared" si="43"/>
        <v/>
      </c>
      <c r="P680" s="4" t="str">
        <f t="shared" si="44"/>
        <v/>
      </c>
      <c r="Q680" s="4" t="str">
        <f>IF(AND($H680="Income Total",NOT(ISBLANK($P680))), VLOOKUP($P680,'Cash Flow Report'!$A$7:$T$107,7,FALSE),"")</f>
        <v/>
      </c>
    </row>
    <row r="681" spans="1:17" x14ac:dyDescent="0.25">
      <c r="A681" t="s">
        <v>848</v>
      </c>
      <c r="B681" t="s">
        <v>856</v>
      </c>
      <c r="C681" t="s">
        <v>15</v>
      </c>
      <c r="D681" t="s">
        <v>16</v>
      </c>
      <c r="E681" t="s">
        <v>17</v>
      </c>
      <c r="F681" t="s">
        <v>18</v>
      </c>
      <c r="G681" t="s">
        <v>857</v>
      </c>
      <c r="H681" t="s">
        <v>858</v>
      </c>
      <c r="I681">
        <v>6402</v>
      </c>
      <c r="K681" s="4" t="str">
        <f t="shared" si="41"/>
        <v/>
      </c>
      <c r="L681" s="4" t="str">
        <f t="shared" si="42"/>
        <v/>
      </c>
      <c r="M681" s="4" t="str">
        <f>IF(AND($H681="Expense Total",NOT(ISBLANK($L681))), VLOOKUP($L681,'Cash Flow Report'!$A$7:$T$107,4,FALSE),"")</f>
        <v/>
      </c>
      <c r="O681" s="4" t="str">
        <f t="shared" si="43"/>
        <v/>
      </c>
      <c r="P681" s="4" t="str">
        <f t="shared" si="44"/>
        <v/>
      </c>
      <c r="Q681" s="4" t="str">
        <f>IF(AND($H681="Income Total",NOT(ISBLANK($P681))), VLOOKUP($P681,'Cash Flow Report'!$A$7:$T$107,7,FALSE),"")</f>
        <v/>
      </c>
    </row>
    <row r="682" spans="1:17" x14ac:dyDescent="0.25">
      <c r="A682" t="s">
        <v>848</v>
      </c>
      <c r="B682" t="s">
        <v>859</v>
      </c>
      <c r="C682" t="s">
        <v>15</v>
      </c>
      <c r="D682" t="s">
        <v>42</v>
      </c>
      <c r="E682" t="s">
        <v>43</v>
      </c>
      <c r="F682" t="s">
        <v>18</v>
      </c>
      <c r="G682" t="s">
        <v>860</v>
      </c>
      <c r="H682" t="s">
        <v>861</v>
      </c>
      <c r="I682">
        <v>15525.32</v>
      </c>
      <c r="K682" s="4" t="str">
        <f t="shared" si="41"/>
        <v/>
      </c>
      <c r="L682" s="4" t="str">
        <f t="shared" si="42"/>
        <v/>
      </c>
      <c r="M682" s="4" t="str">
        <f>IF(AND($H682="Expense Total",NOT(ISBLANK($L682))), VLOOKUP($L682,'Cash Flow Report'!$A$7:$T$107,4,FALSE),"")</f>
        <v/>
      </c>
      <c r="O682" s="4" t="str">
        <f t="shared" si="43"/>
        <v/>
      </c>
      <c r="P682" s="4" t="str">
        <f t="shared" si="44"/>
        <v/>
      </c>
      <c r="Q682" s="4" t="str">
        <f>IF(AND($H682="Income Total",NOT(ISBLANK($P682))), VLOOKUP($P682,'Cash Flow Report'!$A$7:$T$107,7,FALSE),"")</f>
        <v/>
      </c>
    </row>
    <row r="683" spans="1:17" x14ac:dyDescent="0.25">
      <c r="A683" t="s">
        <v>848</v>
      </c>
      <c r="B683" t="s">
        <v>862</v>
      </c>
      <c r="C683" t="s">
        <v>15</v>
      </c>
      <c r="D683" t="s">
        <v>42</v>
      </c>
      <c r="E683" t="s">
        <v>863</v>
      </c>
      <c r="F683" t="s">
        <v>18</v>
      </c>
      <c r="G683" t="s">
        <v>864</v>
      </c>
      <c r="H683" t="s">
        <v>865</v>
      </c>
      <c r="I683">
        <v>11494.5</v>
      </c>
      <c r="K683" s="4" t="str">
        <f t="shared" si="41"/>
        <v/>
      </c>
      <c r="L683" s="4" t="str">
        <f t="shared" si="42"/>
        <v/>
      </c>
      <c r="M683" s="4" t="str">
        <f>IF(AND($H683="Expense Total",NOT(ISBLANK($L683))), VLOOKUP($L683,'Cash Flow Report'!$A$7:$T$107,4,FALSE),"")</f>
        <v/>
      </c>
      <c r="O683" s="4" t="str">
        <f t="shared" si="43"/>
        <v/>
      </c>
      <c r="P683" s="4" t="str">
        <f t="shared" si="44"/>
        <v/>
      </c>
      <c r="Q683" s="4" t="str">
        <f>IF(AND($H683="Income Total",NOT(ISBLANK($P683))), VLOOKUP($P683,'Cash Flow Report'!$A$7:$T$107,7,FALSE),"")</f>
        <v/>
      </c>
    </row>
    <row r="684" spans="1:17" x14ac:dyDescent="0.25">
      <c r="A684" t="s">
        <v>848</v>
      </c>
      <c r="B684" t="s">
        <v>18</v>
      </c>
      <c r="C684" t="s">
        <v>59</v>
      </c>
      <c r="D684" t="s">
        <v>170</v>
      </c>
      <c r="E684" t="s">
        <v>43</v>
      </c>
      <c r="F684" t="s">
        <v>18</v>
      </c>
      <c r="G684" t="s">
        <v>860</v>
      </c>
      <c r="H684" t="s">
        <v>18</v>
      </c>
      <c r="I684">
        <v>0</v>
      </c>
      <c r="K684" s="4" t="str">
        <f t="shared" si="41"/>
        <v/>
      </c>
      <c r="L684" s="4" t="str">
        <f t="shared" si="42"/>
        <v/>
      </c>
      <c r="M684" s="4" t="str">
        <f>IF(AND($H684="Expense Total",NOT(ISBLANK($L684))), VLOOKUP($L684,'Cash Flow Report'!$A$7:$T$107,4,FALSE),"")</f>
        <v/>
      </c>
      <c r="O684" s="4" t="str">
        <f t="shared" si="43"/>
        <v/>
      </c>
      <c r="P684" s="4" t="str">
        <f t="shared" si="44"/>
        <v/>
      </c>
      <c r="Q684" s="4" t="str">
        <f>IF(AND($H684="Income Total",NOT(ISBLANK($P684))), VLOOKUP($P684,'Cash Flow Report'!$A$7:$T$107,7,FALSE),"")</f>
        <v/>
      </c>
    </row>
    <row r="685" spans="1:17" x14ac:dyDescent="0.25">
      <c r="A685" t="s">
        <v>848</v>
      </c>
      <c r="B685" t="s">
        <v>18</v>
      </c>
      <c r="C685" t="s">
        <v>36</v>
      </c>
      <c r="D685" t="s">
        <v>46</v>
      </c>
      <c r="E685" t="s">
        <v>18</v>
      </c>
      <c r="F685" t="s">
        <v>18</v>
      </c>
      <c r="G685" t="s">
        <v>857</v>
      </c>
      <c r="H685" t="s">
        <v>18</v>
      </c>
      <c r="I685">
        <v>-6402</v>
      </c>
      <c r="K685" s="4" t="str">
        <f t="shared" si="41"/>
        <v/>
      </c>
      <c r="L685" s="4" t="str">
        <f t="shared" si="42"/>
        <v/>
      </c>
      <c r="M685" s="4" t="str">
        <f>IF(AND($H685="Expense Total",NOT(ISBLANK($L685))), VLOOKUP($L685,'Cash Flow Report'!$A$7:$T$107,4,FALSE),"")</f>
        <v/>
      </c>
      <c r="O685" s="4" t="str">
        <f t="shared" si="43"/>
        <v/>
      </c>
      <c r="P685" s="4" t="str">
        <f t="shared" si="44"/>
        <v/>
      </c>
      <c r="Q685" s="4" t="str">
        <f>IF(AND($H685="Income Total",NOT(ISBLANK($P685))), VLOOKUP($P685,'Cash Flow Report'!$A$7:$T$107,7,FALSE),"")</f>
        <v/>
      </c>
    </row>
    <row r="686" spans="1:17" x14ac:dyDescent="0.25">
      <c r="A686" t="s">
        <v>848</v>
      </c>
      <c r="B686" t="s">
        <v>18</v>
      </c>
      <c r="C686" t="s">
        <v>36</v>
      </c>
      <c r="D686" t="s">
        <v>46</v>
      </c>
      <c r="E686" t="s">
        <v>18</v>
      </c>
      <c r="F686" t="s">
        <v>18</v>
      </c>
      <c r="G686" t="s">
        <v>864</v>
      </c>
      <c r="H686" t="s">
        <v>18</v>
      </c>
      <c r="I686">
        <v>-11494.5</v>
      </c>
      <c r="K686" s="4" t="str">
        <f t="shared" si="41"/>
        <v/>
      </c>
      <c r="L686" s="4" t="str">
        <f t="shared" si="42"/>
        <v/>
      </c>
      <c r="M686" s="4" t="str">
        <f>IF(AND($H686="Expense Total",NOT(ISBLANK($L686))), VLOOKUP($L686,'Cash Flow Report'!$A$7:$T$107,4,FALSE),"")</f>
        <v/>
      </c>
      <c r="O686" s="4" t="str">
        <f t="shared" si="43"/>
        <v/>
      </c>
      <c r="P686" s="4" t="str">
        <f t="shared" si="44"/>
        <v/>
      </c>
      <c r="Q686" s="4" t="str">
        <f>IF(AND($H686="Income Total",NOT(ISBLANK($P686))), VLOOKUP($P686,'Cash Flow Report'!$A$7:$T$107,7,FALSE),"")</f>
        <v/>
      </c>
    </row>
    <row r="687" spans="1:17" x14ac:dyDescent="0.25">
      <c r="A687" t="s">
        <v>848</v>
      </c>
      <c r="B687" t="s">
        <v>18</v>
      </c>
      <c r="C687" t="s">
        <v>36</v>
      </c>
      <c r="D687" t="s">
        <v>12</v>
      </c>
      <c r="E687" t="s">
        <v>18</v>
      </c>
      <c r="F687" t="s">
        <v>18</v>
      </c>
      <c r="G687" t="s">
        <v>857</v>
      </c>
      <c r="H687" t="s">
        <v>18</v>
      </c>
      <c r="I687">
        <v>-109391.75</v>
      </c>
      <c r="K687" s="4" t="str">
        <f t="shared" si="41"/>
        <v/>
      </c>
      <c r="L687" s="4" t="str">
        <f t="shared" si="42"/>
        <v/>
      </c>
      <c r="M687" s="4" t="str">
        <f>IF(AND($H687="Expense Total",NOT(ISBLANK($L687))), VLOOKUP($L687,'Cash Flow Report'!$A$7:$T$107,4,FALSE),"")</f>
        <v/>
      </c>
      <c r="O687" s="4" t="str">
        <f t="shared" si="43"/>
        <v/>
      </c>
      <c r="P687" s="4" t="str">
        <f t="shared" si="44"/>
        <v/>
      </c>
      <c r="Q687" s="4" t="str">
        <f>IF(AND($H687="Income Total",NOT(ISBLANK($P687))), VLOOKUP($P687,'Cash Flow Report'!$A$7:$T$107,7,FALSE),"")</f>
        <v/>
      </c>
    </row>
    <row r="688" spans="1:17" ht="15.75" x14ac:dyDescent="0.25">
      <c r="A688" t="s">
        <v>848</v>
      </c>
      <c r="B688" t="s">
        <v>18</v>
      </c>
      <c r="C688" t="s">
        <v>18</v>
      </c>
      <c r="D688" t="s">
        <v>18</v>
      </c>
      <c r="E688" t="s">
        <v>18</v>
      </c>
      <c r="F688" t="s">
        <v>18</v>
      </c>
      <c r="G688" t="s">
        <v>18</v>
      </c>
      <c r="H688" s="3" t="s">
        <v>35</v>
      </c>
      <c r="I688">
        <v>-63866.43</v>
      </c>
      <c r="K688" s="4">
        <f t="shared" si="41"/>
        <v>-63866.43</v>
      </c>
      <c r="L688" s="4" t="str">
        <f t="shared" si="42"/>
        <v>80 Ringgold</v>
      </c>
      <c r="M688" s="4">
        <f>IF(AND($H688="Expense Total",NOT(ISBLANK($L688))), VLOOKUP($L688,'Cash Flow Report'!$A$7:$T$107,4,FALSE),"")</f>
        <v>-63866.43</v>
      </c>
      <c r="O688" s="4" t="str">
        <f t="shared" si="43"/>
        <v/>
      </c>
      <c r="P688" s="4" t="str">
        <f t="shared" si="44"/>
        <v/>
      </c>
      <c r="Q688" s="4" t="str">
        <f>IF(AND($H688="Income Total",NOT(ISBLANK($P688))), VLOOKUP($P688,'Cash Flow Report'!$A$7:$T$107,7,FALSE),"")</f>
        <v/>
      </c>
    </row>
    <row r="689" spans="1:17" x14ac:dyDescent="0.25">
      <c r="A689" t="s">
        <v>848</v>
      </c>
      <c r="B689" t="s">
        <v>18</v>
      </c>
      <c r="C689" t="s">
        <v>36</v>
      </c>
      <c r="D689" t="s">
        <v>37</v>
      </c>
      <c r="E689" t="s">
        <v>18</v>
      </c>
      <c r="F689" t="s">
        <v>18</v>
      </c>
      <c r="G689" t="s">
        <v>866</v>
      </c>
      <c r="H689" t="s">
        <v>18</v>
      </c>
      <c r="I689">
        <v>221386.43</v>
      </c>
      <c r="K689" s="4" t="str">
        <f t="shared" si="41"/>
        <v/>
      </c>
      <c r="L689" s="4" t="str">
        <f t="shared" si="42"/>
        <v/>
      </c>
      <c r="M689" s="4" t="str">
        <f>IF(AND($H689="Expense Total",NOT(ISBLANK($L689))), VLOOKUP($L689,'Cash Flow Report'!$A$7:$T$107,4,FALSE),"")</f>
        <v/>
      </c>
      <c r="O689" s="4" t="str">
        <f t="shared" si="43"/>
        <v/>
      </c>
      <c r="P689" s="4" t="str">
        <f t="shared" si="44"/>
        <v/>
      </c>
      <c r="Q689" s="4" t="str">
        <f>IF(AND($H689="Income Total",NOT(ISBLANK($P689))), VLOOKUP($P689,'Cash Flow Report'!$A$7:$T$107,7,FALSE),"")</f>
        <v/>
      </c>
    </row>
    <row r="690" spans="1:17" ht="15.75" x14ac:dyDescent="0.25">
      <c r="A690" t="s">
        <v>848</v>
      </c>
      <c r="B690" t="s">
        <v>18</v>
      </c>
      <c r="C690" t="s">
        <v>18</v>
      </c>
      <c r="D690" t="s">
        <v>18</v>
      </c>
      <c r="E690" t="s">
        <v>18</v>
      </c>
      <c r="F690" t="s">
        <v>18</v>
      </c>
      <c r="G690" t="s">
        <v>18</v>
      </c>
      <c r="H690" s="3" t="s">
        <v>39</v>
      </c>
      <c r="I690">
        <v>221386.43</v>
      </c>
      <c r="K690" s="4" t="str">
        <f t="shared" si="41"/>
        <v/>
      </c>
      <c r="L690" s="4" t="str">
        <f t="shared" si="42"/>
        <v/>
      </c>
      <c r="M690" s="4" t="str">
        <f>IF(AND($H690="Expense Total",NOT(ISBLANK($L690))), VLOOKUP($L690,'Cash Flow Report'!$A$7:$T$107,4,FALSE),"")</f>
        <v/>
      </c>
      <c r="O690" s="4">
        <f t="shared" si="43"/>
        <v>221386.43</v>
      </c>
      <c r="P690" s="4" t="str">
        <f t="shared" si="44"/>
        <v>80 Ringgold</v>
      </c>
      <c r="Q690" s="4">
        <f>IF(AND($H690="Income Total",NOT(ISBLANK($P690))), VLOOKUP($P690,'Cash Flow Report'!$A$7:$T$107,7,FALSE),"")</f>
        <v>221386.43</v>
      </c>
    </row>
    <row r="691" spans="1:17" x14ac:dyDescent="0.25">
      <c r="K691" s="4" t="str">
        <f t="shared" si="41"/>
        <v/>
      </c>
      <c r="L691" s="4" t="str">
        <f t="shared" si="42"/>
        <v/>
      </c>
      <c r="M691" s="4" t="str">
        <f>IF(AND($H691="Expense Total",NOT(ISBLANK($L691))), VLOOKUP($L691,'Cash Flow Report'!$A$7:$T$107,4,FALSE),"")</f>
        <v/>
      </c>
      <c r="O691" s="4" t="str">
        <f t="shared" si="43"/>
        <v/>
      </c>
      <c r="P691" s="4" t="str">
        <f t="shared" si="44"/>
        <v/>
      </c>
      <c r="Q691" s="4" t="str">
        <f>IF(AND($H691="Income Total",NOT(ISBLANK($P691))), VLOOKUP($P691,'Cash Flow Report'!$A$7:$T$107,7,FALSE),"")</f>
        <v/>
      </c>
    </row>
    <row r="692" spans="1:17" x14ac:dyDescent="0.25">
      <c r="A692" t="s">
        <v>867</v>
      </c>
      <c r="B692" t="s">
        <v>868</v>
      </c>
      <c r="C692" t="s">
        <v>15</v>
      </c>
      <c r="D692" t="s">
        <v>55</v>
      </c>
      <c r="E692" t="s">
        <v>78</v>
      </c>
      <c r="F692" t="s">
        <v>18</v>
      </c>
      <c r="G692" t="s">
        <v>869</v>
      </c>
      <c r="H692" t="s">
        <v>870</v>
      </c>
      <c r="I692">
        <v>1752.5</v>
      </c>
      <c r="K692" s="4" t="str">
        <f t="shared" si="41"/>
        <v/>
      </c>
      <c r="L692" s="4" t="str">
        <f t="shared" si="42"/>
        <v/>
      </c>
      <c r="M692" s="4" t="str">
        <f>IF(AND($H692="Expense Total",NOT(ISBLANK($L692))), VLOOKUP($L692,'Cash Flow Report'!$A$7:$T$107,4,FALSE),"")</f>
        <v/>
      </c>
      <c r="O692" s="4" t="str">
        <f t="shared" si="43"/>
        <v/>
      </c>
      <c r="P692" s="4" t="str">
        <f t="shared" si="44"/>
        <v/>
      </c>
      <c r="Q692" s="4" t="str">
        <f>IF(AND($H692="Income Total",NOT(ISBLANK($P692))), VLOOKUP($P692,'Cash Flow Report'!$A$7:$T$107,7,FALSE),"")</f>
        <v/>
      </c>
    </row>
    <row r="693" spans="1:17" x14ac:dyDescent="0.25">
      <c r="A693" t="s">
        <v>867</v>
      </c>
      <c r="B693" t="s">
        <v>871</v>
      </c>
      <c r="C693" t="s">
        <v>15</v>
      </c>
      <c r="D693" t="s">
        <v>107</v>
      </c>
      <c r="E693" t="s">
        <v>78</v>
      </c>
      <c r="F693" t="s">
        <v>18</v>
      </c>
      <c r="G693" t="s">
        <v>869</v>
      </c>
      <c r="H693" t="s">
        <v>870</v>
      </c>
      <c r="I693">
        <v>30000</v>
      </c>
      <c r="K693" s="4" t="str">
        <f t="shared" si="41"/>
        <v/>
      </c>
      <c r="L693" s="4" t="str">
        <f t="shared" si="42"/>
        <v/>
      </c>
      <c r="M693" s="4" t="str">
        <f>IF(AND($H693="Expense Total",NOT(ISBLANK($L693))), VLOOKUP($L693,'Cash Flow Report'!$A$7:$T$107,4,FALSE),"")</f>
        <v/>
      </c>
      <c r="O693" s="4" t="str">
        <f t="shared" si="43"/>
        <v/>
      </c>
      <c r="P693" s="4" t="str">
        <f t="shared" si="44"/>
        <v/>
      </c>
      <c r="Q693" s="4" t="str">
        <f>IF(AND($H693="Income Total",NOT(ISBLANK($P693))), VLOOKUP($P693,'Cash Flow Report'!$A$7:$T$107,7,FALSE),"")</f>
        <v/>
      </c>
    </row>
    <row r="694" spans="1:17" x14ac:dyDescent="0.25">
      <c r="A694" t="s">
        <v>867</v>
      </c>
      <c r="B694" t="s">
        <v>872</v>
      </c>
      <c r="C694" t="s">
        <v>15</v>
      </c>
      <c r="D694" t="s">
        <v>124</v>
      </c>
      <c r="E694" t="s">
        <v>108</v>
      </c>
      <c r="F694" t="s">
        <v>18</v>
      </c>
      <c r="G694" t="s">
        <v>873</v>
      </c>
      <c r="H694" t="s">
        <v>874</v>
      </c>
      <c r="I694">
        <v>13234.68</v>
      </c>
      <c r="K694" s="4" t="str">
        <f t="shared" si="41"/>
        <v/>
      </c>
      <c r="L694" s="4" t="str">
        <f t="shared" si="42"/>
        <v/>
      </c>
      <c r="M694" s="4" t="str">
        <f>IF(AND($H694="Expense Total",NOT(ISBLANK($L694))), VLOOKUP($L694,'Cash Flow Report'!$A$7:$T$107,4,FALSE),"")</f>
        <v/>
      </c>
      <c r="O694" s="4" t="str">
        <f t="shared" si="43"/>
        <v/>
      </c>
      <c r="P694" s="4" t="str">
        <f t="shared" si="44"/>
        <v/>
      </c>
      <c r="Q694" s="4" t="str">
        <f>IF(AND($H694="Income Total",NOT(ISBLANK($P694))), VLOOKUP($P694,'Cash Flow Report'!$A$7:$T$107,7,FALSE),"")</f>
        <v/>
      </c>
    </row>
    <row r="695" spans="1:17" x14ac:dyDescent="0.25">
      <c r="A695" t="s">
        <v>867</v>
      </c>
      <c r="B695" t="s">
        <v>875</v>
      </c>
      <c r="C695" t="s">
        <v>15</v>
      </c>
      <c r="D695" t="s">
        <v>62</v>
      </c>
      <c r="E695" t="s">
        <v>108</v>
      </c>
      <c r="F695" t="s">
        <v>18</v>
      </c>
      <c r="G695" t="s">
        <v>873</v>
      </c>
      <c r="H695" t="s">
        <v>874</v>
      </c>
      <c r="I695">
        <v>727.5</v>
      </c>
      <c r="K695" s="4" t="str">
        <f t="shared" si="41"/>
        <v/>
      </c>
      <c r="L695" s="4" t="str">
        <f t="shared" si="42"/>
        <v/>
      </c>
      <c r="M695" s="4" t="str">
        <f>IF(AND($H695="Expense Total",NOT(ISBLANK($L695))), VLOOKUP($L695,'Cash Flow Report'!$A$7:$T$107,4,FALSE),"")</f>
        <v/>
      </c>
      <c r="O695" s="4" t="str">
        <f t="shared" si="43"/>
        <v/>
      </c>
      <c r="P695" s="4" t="str">
        <f t="shared" si="44"/>
        <v/>
      </c>
      <c r="Q695" s="4" t="str">
        <f>IF(AND($H695="Income Total",NOT(ISBLANK($P695))), VLOOKUP($P695,'Cash Flow Report'!$A$7:$T$107,7,FALSE),"")</f>
        <v/>
      </c>
    </row>
    <row r="696" spans="1:17" x14ac:dyDescent="0.25">
      <c r="A696" t="s">
        <v>867</v>
      </c>
      <c r="B696" t="s">
        <v>18</v>
      </c>
      <c r="C696" t="s">
        <v>36</v>
      </c>
      <c r="D696" t="s">
        <v>46</v>
      </c>
      <c r="E696" t="s">
        <v>18</v>
      </c>
      <c r="F696" t="s">
        <v>18</v>
      </c>
      <c r="G696" t="s">
        <v>873</v>
      </c>
      <c r="H696" t="s">
        <v>18</v>
      </c>
      <c r="I696">
        <v>-13962.18</v>
      </c>
      <c r="K696" s="4" t="str">
        <f t="shared" si="41"/>
        <v/>
      </c>
      <c r="L696" s="4" t="str">
        <f t="shared" si="42"/>
        <v/>
      </c>
      <c r="M696" s="4" t="str">
        <f>IF(AND($H696="Expense Total",NOT(ISBLANK($L696))), VLOOKUP($L696,'Cash Flow Report'!$A$7:$T$107,4,FALSE),"")</f>
        <v/>
      </c>
      <c r="O696" s="4" t="str">
        <f t="shared" si="43"/>
        <v/>
      </c>
      <c r="P696" s="4" t="str">
        <f t="shared" si="44"/>
        <v/>
      </c>
      <c r="Q696" s="4" t="str">
        <f>IF(AND($H696="Income Total",NOT(ISBLANK($P696))), VLOOKUP($P696,'Cash Flow Report'!$A$7:$T$107,7,FALSE),"")</f>
        <v/>
      </c>
    </row>
    <row r="697" spans="1:17" x14ac:dyDescent="0.25">
      <c r="A697" t="s">
        <v>867</v>
      </c>
      <c r="B697" t="s">
        <v>876</v>
      </c>
      <c r="C697" t="s">
        <v>15</v>
      </c>
      <c r="D697" t="s">
        <v>48</v>
      </c>
      <c r="E697" t="s">
        <v>108</v>
      </c>
      <c r="F697" t="s">
        <v>18</v>
      </c>
      <c r="G697" t="s">
        <v>873</v>
      </c>
      <c r="H697" t="s">
        <v>874</v>
      </c>
      <c r="I697">
        <v>14626.46</v>
      </c>
      <c r="K697" s="4" t="str">
        <f t="shared" si="41"/>
        <v/>
      </c>
      <c r="L697" s="4" t="str">
        <f t="shared" si="42"/>
        <v/>
      </c>
      <c r="M697" s="4" t="str">
        <f>IF(AND($H697="Expense Total",NOT(ISBLANK($L697))), VLOOKUP($L697,'Cash Flow Report'!$A$7:$T$107,4,FALSE),"")</f>
        <v/>
      </c>
      <c r="O697" s="4" t="str">
        <f t="shared" si="43"/>
        <v/>
      </c>
      <c r="P697" s="4" t="str">
        <f t="shared" si="44"/>
        <v/>
      </c>
      <c r="Q697" s="4" t="str">
        <f>IF(AND($H697="Income Total",NOT(ISBLANK($P697))), VLOOKUP($P697,'Cash Flow Report'!$A$7:$T$107,7,FALSE),"")</f>
        <v/>
      </c>
    </row>
    <row r="698" spans="1:17" x14ac:dyDescent="0.25">
      <c r="A698" t="s">
        <v>867</v>
      </c>
      <c r="B698" t="s">
        <v>18</v>
      </c>
      <c r="C698" t="s">
        <v>36</v>
      </c>
      <c r="D698" t="s">
        <v>12</v>
      </c>
      <c r="E698" t="s">
        <v>18</v>
      </c>
      <c r="F698" t="s">
        <v>18</v>
      </c>
      <c r="G698" t="s">
        <v>873</v>
      </c>
      <c r="H698" t="s">
        <v>18</v>
      </c>
      <c r="I698">
        <v>-14626.46</v>
      </c>
      <c r="K698" s="4" t="str">
        <f t="shared" si="41"/>
        <v/>
      </c>
      <c r="L698" s="4" t="str">
        <f t="shared" si="42"/>
        <v/>
      </c>
      <c r="M698" s="4" t="str">
        <f>IF(AND($H698="Expense Total",NOT(ISBLANK($L698))), VLOOKUP($L698,'Cash Flow Report'!$A$7:$T$107,4,FALSE),"")</f>
        <v/>
      </c>
      <c r="O698" s="4" t="str">
        <f t="shared" si="43"/>
        <v/>
      </c>
      <c r="P698" s="4" t="str">
        <f t="shared" si="44"/>
        <v/>
      </c>
      <c r="Q698" s="4" t="str">
        <f>IF(AND($H698="Income Total",NOT(ISBLANK($P698))), VLOOKUP($P698,'Cash Flow Report'!$A$7:$T$107,7,FALSE),"")</f>
        <v/>
      </c>
    </row>
    <row r="699" spans="1:17" ht="15.75" x14ac:dyDescent="0.25">
      <c r="A699" t="s">
        <v>867</v>
      </c>
      <c r="B699" t="s">
        <v>18</v>
      </c>
      <c r="C699" t="s">
        <v>18</v>
      </c>
      <c r="D699" t="s">
        <v>18</v>
      </c>
      <c r="E699" t="s">
        <v>18</v>
      </c>
      <c r="F699" t="s">
        <v>18</v>
      </c>
      <c r="G699" t="s">
        <v>18</v>
      </c>
      <c r="H699" s="3" t="s">
        <v>35</v>
      </c>
      <c r="I699">
        <v>31752.5</v>
      </c>
      <c r="K699" s="4">
        <f t="shared" si="41"/>
        <v>31752.5</v>
      </c>
      <c r="L699" s="4" t="str">
        <f t="shared" si="42"/>
        <v>81 Sac</v>
      </c>
      <c r="M699" s="4">
        <f>IF(AND($H699="Expense Total",NOT(ISBLANK($L699))), VLOOKUP($L699,'Cash Flow Report'!$A$7:$T$107,4,FALSE),"")</f>
        <v>31752.5</v>
      </c>
      <c r="O699" s="4" t="str">
        <f t="shared" si="43"/>
        <v/>
      </c>
      <c r="P699" s="4" t="str">
        <f t="shared" si="44"/>
        <v/>
      </c>
      <c r="Q699" s="4" t="str">
        <f>IF(AND($H699="Income Total",NOT(ISBLANK($P699))), VLOOKUP($P699,'Cash Flow Report'!$A$7:$T$107,7,FALSE),"")</f>
        <v/>
      </c>
    </row>
    <row r="700" spans="1:17" x14ac:dyDescent="0.25">
      <c r="A700" t="s">
        <v>867</v>
      </c>
      <c r="B700" t="s">
        <v>18</v>
      </c>
      <c r="C700" t="s">
        <v>36</v>
      </c>
      <c r="D700" t="s">
        <v>37</v>
      </c>
      <c r="E700" t="s">
        <v>18</v>
      </c>
      <c r="F700" t="s">
        <v>18</v>
      </c>
      <c r="G700" t="s">
        <v>877</v>
      </c>
      <c r="H700" t="s">
        <v>18</v>
      </c>
      <c r="I700">
        <v>265609.82</v>
      </c>
      <c r="K700" s="4" t="str">
        <f t="shared" si="41"/>
        <v/>
      </c>
      <c r="L700" s="4" t="str">
        <f t="shared" si="42"/>
        <v/>
      </c>
      <c r="M700" s="4" t="str">
        <f>IF(AND($H700="Expense Total",NOT(ISBLANK($L700))), VLOOKUP($L700,'Cash Flow Report'!$A$7:$T$107,4,FALSE),"")</f>
        <v/>
      </c>
      <c r="O700" s="4" t="str">
        <f t="shared" si="43"/>
        <v/>
      </c>
      <c r="P700" s="4" t="str">
        <f t="shared" si="44"/>
        <v/>
      </c>
      <c r="Q700" s="4" t="str">
        <f>IF(AND($H700="Income Total",NOT(ISBLANK($P700))), VLOOKUP($P700,'Cash Flow Report'!$A$7:$T$107,7,FALSE),"")</f>
        <v/>
      </c>
    </row>
    <row r="701" spans="1:17" ht="15.75" x14ac:dyDescent="0.25">
      <c r="A701" t="s">
        <v>867</v>
      </c>
      <c r="B701" t="s">
        <v>18</v>
      </c>
      <c r="C701" t="s">
        <v>18</v>
      </c>
      <c r="D701" t="s">
        <v>18</v>
      </c>
      <c r="E701" t="s">
        <v>18</v>
      </c>
      <c r="F701" t="s">
        <v>18</v>
      </c>
      <c r="G701" t="s">
        <v>18</v>
      </c>
      <c r="H701" s="3" t="s">
        <v>39</v>
      </c>
      <c r="I701">
        <v>265609.82</v>
      </c>
      <c r="K701" s="4" t="str">
        <f t="shared" si="41"/>
        <v/>
      </c>
      <c r="L701" s="4" t="str">
        <f t="shared" si="42"/>
        <v/>
      </c>
      <c r="M701" s="4" t="str">
        <f>IF(AND($H701="Expense Total",NOT(ISBLANK($L701))), VLOOKUP($L701,'Cash Flow Report'!$A$7:$T$107,4,FALSE),"")</f>
        <v/>
      </c>
      <c r="O701" s="4">
        <f t="shared" si="43"/>
        <v>265609.82</v>
      </c>
      <c r="P701" s="4" t="str">
        <f t="shared" si="44"/>
        <v>81 Sac</v>
      </c>
      <c r="Q701" s="4">
        <f>IF(AND($H701="Income Total",NOT(ISBLANK($P701))), VLOOKUP($P701,'Cash Flow Report'!$A$7:$T$107,7,FALSE),"")</f>
        <v>265609.82</v>
      </c>
    </row>
    <row r="702" spans="1:17" x14ac:dyDescent="0.25">
      <c r="K702" s="4" t="str">
        <f t="shared" si="41"/>
        <v/>
      </c>
      <c r="L702" s="4" t="str">
        <f t="shared" si="42"/>
        <v/>
      </c>
      <c r="M702" s="4" t="str">
        <f>IF(AND($H702="Expense Total",NOT(ISBLANK($L702))), VLOOKUP($L702,'Cash Flow Report'!$A$7:$T$107,4,FALSE),"")</f>
        <v/>
      </c>
      <c r="O702" s="4" t="str">
        <f t="shared" si="43"/>
        <v/>
      </c>
      <c r="P702" s="4" t="str">
        <f t="shared" si="44"/>
        <v/>
      </c>
      <c r="Q702" s="4" t="str">
        <f>IF(AND($H702="Income Total",NOT(ISBLANK($P702))), VLOOKUP($P702,'Cash Flow Report'!$A$7:$T$107,7,FALSE),"")</f>
        <v/>
      </c>
    </row>
    <row r="703" spans="1:17" x14ac:dyDescent="0.25">
      <c r="A703" t="s">
        <v>878</v>
      </c>
      <c r="B703" t="s">
        <v>18</v>
      </c>
      <c r="C703" t="s">
        <v>36</v>
      </c>
      <c r="D703" t="s">
        <v>46</v>
      </c>
      <c r="E703" t="s">
        <v>18</v>
      </c>
      <c r="F703" t="s">
        <v>18</v>
      </c>
      <c r="G703" t="s">
        <v>879</v>
      </c>
      <c r="H703" t="s">
        <v>18</v>
      </c>
      <c r="I703">
        <v>-9892.74</v>
      </c>
      <c r="K703" s="4" t="str">
        <f t="shared" si="41"/>
        <v/>
      </c>
      <c r="L703" s="4" t="str">
        <f t="shared" si="42"/>
        <v/>
      </c>
      <c r="M703" s="4" t="str">
        <f>IF(AND($H703="Expense Total",NOT(ISBLANK($L703))), VLOOKUP($L703,'Cash Flow Report'!$A$7:$T$107,4,FALSE),"")</f>
        <v/>
      </c>
      <c r="O703" s="4" t="str">
        <f t="shared" si="43"/>
        <v/>
      </c>
      <c r="P703" s="4" t="str">
        <f t="shared" si="44"/>
        <v/>
      </c>
      <c r="Q703" s="4" t="str">
        <f>IF(AND($H703="Income Total",NOT(ISBLANK($P703))), VLOOKUP($P703,'Cash Flow Report'!$A$7:$T$107,7,FALSE),"")</f>
        <v/>
      </c>
    </row>
    <row r="704" spans="1:17" x14ac:dyDescent="0.25">
      <c r="A704" t="s">
        <v>878</v>
      </c>
      <c r="B704" t="s">
        <v>18</v>
      </c>
      <c r="C704" t="s">
        <v>36</v>
      </c>
      <c r="D704" t="s">
        <v>46</v>
      </c>
      <c r="E704" t="s">
        <v>18</v>
      </c>
      <c r="F704" t="s">
        <v>18</v>
      </c>
      <c r="G704" t="s">
        <v>880</v>
      </c>
      <c r="H704" t="s">
        <v>18</v>
      </c>
      <c r="I704">
        <v>-4892.67</v>
      </c>
      <c r="K704" s="4" t="str">
        <f t="shared" si="41"/>
        <v/>
      </c>
      <c r="L704" s="4" t="str">
        <f t="shared" si="42"/>
        <v/>
      </c>
      <c r="M704" s="4" t="str">
        <f>IF(AND($H704="Expense Total",NOT(ISBLANK($L704))), VLOOKUP($L704,'Cash Flow Report'!$A$7:$T$107,4,FALSE),"")</f>
        <v/>
      </c>
      <c r="O704" s="4" t="str">
        <f t="shared" si="43"/>
        <v/>
      </c>
      <c r="P704" s="4" t="str">
        <f t="shared" si="44"/>
        <v/>
      </c>
      <c r="Q704" s="4" t="str">
        <f>IF(AND($H704="Income Total",NOT(ISBLANK($P704))), VLOOKUP($P704,'Cash Flow Report'!$A$7:$T$107,7,FALSE),"")</f>
        <v/>
      </c>
    </row>
    <row r="705" spans="1:17" ht="15.75" x14ac:dyDescent="0.25">
      <c r="A705" t="s">
        <v>878</v>
      </c>
      <c r="B705" t="s">
        <v>18</v>
      </c>
      <c r="C705" t="s">
        <v>18</v>
      </c>
      <c r="D705" t="s">
        <v>18</v>
      </c>
      <c r="E705" t="s">
        <v>18</v>
      </c>
      <c r="F705" t="s">
        <v>18</v>
      </c>
      <c r="G705" t="s">
        <v>18</v>
      </c>
      <c r="H705" s="3" t="s">
        <v>35</v>
      </c>
      <c r="I705">
        <v>-14785.41</v>
      </c>
      <c r="K705" s="4">
        <f t="shared" si="41"/>
        <v>-14785.41</v>
      </c>
      <c r="L705" s="4" t="str">
        <f t="shared" si="42"/>
        <v>82 Scott</v>
      </c>
      <c r="M705" s="4">
        <f>IF(AND($H705="Expense Total",NOT(ISBLANK($L705))), VLOOKUP($L705,'Cash Flow Report'!$A$7:$T$107,4,FALSE),"")</f>
        <v>-14785.41</v>
      </c>
      <c r="O705" s="4" t="str">
        <f t="shared" si="43"/>
        <v/>
      </c>
      <c r="P705" s="4" t="str">
        <f t="shared" si="44"/>
        <v/>
      </c>
      <c r="Q705" s="4" t="str">
        <f>IF(AND($H705="Income Total",NOT(ISBLANK($P705))), VLOOKUP($P705,'Cash Flow Report'!$A$7:$T$107,7,FALSE),"")</f>
        <v/>
      </c>
    </row>
    <row r="706" spans="1:17" x14ac:dyDescent="0.25">
      <c r="A706" t="s">
        <v>878</v>
      </c>
      <c r="B706" t="s">
        <v>18</v>
      </c>
      <c r="C706" t="s">
        <v>36</v>
      </c>
      <c r="D706" t="s">
        <v>37</v>
      </c>
      <c r="E706" t="s">
        <v>18</v>
      </c>
      <c r="F706" t="s">
        <v>18</v>
      </c>
      <c r="G706" t="s">
        <v>881</v>
      </c>
      <c r="H706" t="s">
        <v>18</v>
      </c>
      <c r="I706">
        <v>325712.65000000002</v>
      </c>
      <c r="K706" s="4" t="str">
        <f t="shared" si="41"/>
        <v/>
      </c>
      <c r="L706" s="4" t="str">
        <f t="shared" si="42"/>
        <v/>
      </c>
      <c r="M706" s="4" t="str">
        <f>IF(AND($H706="Expense Total",NOT(ISBLANK($L706))), VLOOKUP($L706,'Cash Flow Report'!$A$7:$T$107,4,FALSE),"")</f>
        <v/>
      </c>
      <c r="O706" s="4" t="str">
        <f t="shared" si="43"/>
        <v/>
      </c>
      <c r="P706" s="4" t="str">
        <f t="shared" si="44"/>
        <v/>
      </c>
      <c r="Q706" s="4" t="str">
        <f>IF(AND($H706="Income Total",NOT(ISBLANK($P706))), VLOOKUP($P706,'Cash Flow Report'!$A$7:$T$107,7,FALSE),"")</f>
        <v/>
      </c>
    </row>
    <row r="707" spans="1:17" ht="15.75" x14ac:dyDescent="0.25">
      <c r="A707" t="s">
        <v>878</v>
      </c>
      <c r="B707" t="s">
        <v>18</v>
      </c>
      <c r="C707" t="s">
        <v>18</v>
      </c>
      <c r="D707" t="s">
        <v>18</v>
      </c>
      <c r="E707" t="s">
        <v>18</v>
      </c>
      <c r="F707" t="s">
        <v>18</v>
      </c>
      <c r="G707" t="s">
        <v>18</v>
      </c>
      <c r="H707" s="3" t="s">
        <v>39</v>
      </c>
      <c r="I707">
        <v>325712.65000000002</v>
      </c>
      <c r="K707" s="4" t="str">
        <f t="shared" si="41"/>
        <v/>
      </c>
      <c r="L707" s="4" t="str">
        <f t="shared" si="42"/>
        <v/>
      </c>
      <c r="M707" s="4" t="str">
        <f>IF(AND($H707="Expense Total",NOT(ISBLANK($L707))), VLOOKUP($L707,'Cash Flow Report'!$A$7:$T$107,4,FALSE),"")</f>
        <v/>
      </c>
      <c r="O707" s="4">
        <f t="shared" si="43"/>
        <v>325712.65000000002</v>
      </c>
      <c r="P707" s="4" t="str">
        <f t="shared" si="44"/>
        <v>82 Scott</v>
      </c>
      <c r="Q707" s="4">
        <f>IF(AND($H707="Income Total",NOT(ISBLANK($P707))), VLOOKUP($P707,'Cash Flow Report'!$A$7:$T$107,7,FALSE),"")</f>
        <v>325712.65000000002</v>
      </c>
    </row>
    <row r="708" spans="1:17" x14ac:dyDescent="0.25">
      <c r="K708" s="4" t="str">
        <f t="shared" si="41"/>
        <v/>
      </c>
      <c r="L708" s="4" t="str">
        <f t="shared" si="42"/>
        <v/>
      </c>
      <c r="M708" s="4" t="str">
        <f>IF(AND($H708="Expense Total",NOT(ISBLANK($L708))), VLOOKUP($L708,'Cash Flow Report'!$A$7:$T$107,4,FALSE),"")</f>
        <v/>
      </c>
      <c r="O708" s="4" t="str">
        <f t="shared" si="43"/>
        <v/>
      </c>
      <c r="P708" s="4" t="str">
        <f t="shared" si="44"/>
        <v/>
      </c>
      <c r="Q708" s="4" t="str">
        <f>IF(AND($H708="Income Total",NOT(ISBLANK($P708))), VLOOKUP($P708,'Cash Flow Report'!$A$7:$T$107,7,FALSE),"")</f>
        <v/>
      </c>
    </row>
    <row r="709" spans="1:17" x14ac:dyDescent="0.25">
      <c r="A709" t="s">
        <v>882</v>
      </c>
      <c r="B709" t="s">
        <v>883</v>
      </c>
      <c r="C709" t="s">
        <v>15</v>
      </c>
      <c r="D709" t="s">
        <v>55</v>
      </c>
      <c r="E709" t="s">
        <v>829</v>
      </c>
      <c r="F709" t="s">
        <v>18</v>
      </c>
      <c r="G709" t="s">
        <v>884</v>
      </c>
      <c r="H709" t="s">
        <v>885</v>
      </c>
      <c r="I709">
        <v>41591.57</v>
      </c>
      <c r="K709" s="4" t="str">
        <f t="shared" si="41"/>
        <v/>
      </c>
      <c r="L709" s="4" t="str">
        <f t="shared" si="42"/>
        <v/>
      </c>
      <c r="M709" s="4" t="str">
        <f>IF(AND($H709="Expense Total",NOT(ISBLANK($L709))), VLOOKUP($L709,'Cash Flow Report'!$A$7:$T$107,4,FALSE),"")</f>
        <v/>
      </c>
      <c r="O709" s="4" t="str">
        <f t="shared" si="43"/>
        <v/>
      </c>
      <c r="P709" s="4" t="str">
        <f t="shared" si="44"/>
        <v/>
      </c>
      <c r="Q709" s="4" t="str">
        <f>IF(AND($H709="Income Total",NOT(ISBLANK($P709))), VLOOKUP($P709,'Cash Flow Report'!$A$7:$T$107,7,FALSE),"")</f>
        <v/>
      </c>
    </row>
    <row r="710" spans="1:17" x14ac:dyDescent="0.25">
      <c r="A710" t="s">
        <v>882</v>
      </c>
      <c r="B710" t="s">
        <v>886</v>
      </c>
      <c r="C710" t="s">
        <v>15</v>
      </c>
      <c r="D710" t="s">
        <v>24</v>
      </c>
      <c r="E710" t="s">
        <v>829</v>
      </c>
      <c r="F710" t="s">
        <v>18</v>
      </c>
      <c r="G710" t="s">
        <v>884</v>
      </c>
      <c r="H710" t="s">
        <v>885</v>
      </c>
      <c r="I710">
        <v>11300.6</v>
      </c>
      <c r="K710" s="4" t="str">
        <f t="shared" ref="K710:K773" si="45">IF($H710="Expense Total", I710,"")</f>
        <v/>
      </c>
      <c r="L710" s="4" t="str">
        <f t="shared" ref="L710:L773" si="46">IF($H710="Expense Total", $A710,"")</f>
        <v/>
      </c>
      <c r="M710" s="4" t="str">
        <f>IF(AND($H710="Expense Total",NOT(ISBLANK($L710))), VLOOKUP($L710,'Cash Flow Report'!$A$7:$T$107,4,FALSE),"")</f>
        <v/>
      </c>
      <c r="O710" s="4" t="str">
        <f t="shared" ref="O710:O773" si="47">IF($H710="Income Total", $I710,"")</f>
        <v/>
      </c>
      <c r="P710" s="4" t="str">
        <f t="shared" ref="P710:P773" si="48">IF($H710="Income Total", $A710,"")</f>
        <v/>
      </c>
      <c r="Q710" s="4" t="str">
        <f>IF(AND($H710="Income Total",NOT(ISBLANK($P710))), VLOOKUP($P710,'Cash Flow Report'!$A$7:$T$107,7,FALSE),"")</f>
        <v/>
      </c>
    </row>
    <row r="711" spans="1:17" ht="15.75" x14ac:dyDescent="0.25">
      <c r="A711" t="s">
        <v>882</v>
      </c>
      <c r="B711" t="s">
        <v>18</v>
      </c>
      <c r="C711" t="s">
        <v>18</v>
      </c>
      <c r="D711" t="s">
        <v>18</v>
      </c>
      <c r="E711" t="s">
        <v>18</v>
      </c>
      <c r="F711" t="s">
        <v>18</v>
      </c>
      <c r="G711" t="s">
        <v>18</v>
      </c>
      <c r="H711" s="3" t="s">
        <v>35</v>
      </c>
      <c r="I711">
        <v>52892.17</v>
      </c>
      <c r="K711" s="4">
        <f t="shared" si="45"/>
        <v>52892.17</v>
      </c>
      <c r="L711" s="4" t="str">
        <f t="shared" si="46"/>
        <v>83 Shelby</v>
      </c>
      <c r="M711" s="4">
        <f>IF(AND($H711="Expense Total",NOT(ISBLANK($L711))), VLOOKUP($L711,'Cash Flow Report'!$A$7:$T$107,4,FALSE),"")</f>
        <v>52892.17</v>
      </c>
      <c r="O711" s="4" t="str">
        <f t="shared" si="47"/>
        <v/>
      </c>
      <c r="P711" s="4" t="str">
        <f t="shared" si="48"/>
        <v/>
      </c>
      <c r="Q711" s="4" t="str">
        <f>IF(AND($H711="Income Total",NOT(ISBLANK($P711))), VLOOKUP($P711,'Cash Flow Report'!$A$7:$T$107,7,FALSE),"")</f>
        <v/>
      </c>
    </row>
    <row r="712" spans="1:17" x14ac:dyDescent="0.25">
      <c r="A712" t="s">
        <v>882</v>
      </c>
      <c r="B712" t="s">
        <v>18</v>
      </c>
      <c r="C712" t="s">
        <v>36</v>
      </c>
      <c r="D712" t="s">
        <v>37</v>
      </c>
      <c r="E712" t="s">
        <v>18</v>
      </c>
      <c r="F712" t="s">
        <v>18</v>
      </c>
      <c r="G712" t="s">
        <v>887</v>
      </c>
      <c r="H712" t="s">
        <v>18</v>
      </c>
      <c r="I712">
        <v>256553.23</v>
      </c>
      <c r="K712" s="4" t="str">
        <f t="shared" si="45"/>
        <v/>
      </c>
      <c r="L712" s="4" t="str">
        <f t="shared" si="46"/>
        <v/>
      </c>
      <c r="M712" s="4" t="str">
        <f>IF(AND($H712="Expense Total",NOT(ISBLANK($L712))), VLOOKUP($L712,'Cash Flow Report'!$A$7:$T$107,4,FALSE),"")</f>
        <v/>
      </c>
      <c r="O712" s="4" t="str">
        <f t="shared" si="47"/>
        <v/>
      </c>
      <c r="P712" s="4" t="str">
        <f t="shared" si="48"/>
        <v/>
      </c>
      <c r="Q712" s="4" t="str">
        <f>IF(AND($H712="Income Total",NOT(ISBLANK($P712))), VLOOKUP($P712,'Cash Flow Report'!$A$7:$T$107,7,FALSE),"")</f>
        <v/>
      </c>
    </row>
    <row r="713" spans="1:17" ht="15.75" x14ac:dyDescent="0.25">
      <c r="A713" t="s">
        <v>882</v>
      </c>
      <c r="B713" t="s">
        <v>18</v>
      </c>
      <c r="C713" t="s">
        <v>18</v>
      </c>
      <c r="D713" t="s">
        <v>18</v>
      </c>
      <c r="E713" t="s">
        <v>18</v>
      </c>
      <c r="F713" t="s">
        <v>18</v>
      </c>
      <c r="G713" t="s">
        <v>18</v>
      </c>
      <c r="H713" s="3" t="s">
        <v>39</v>
      </c>
      <c r="I713">
        <v>256553.23</v>
      </c>
      <c r="K713" s="4" t="str">
        <f t="shared" si="45"/>
        <v/>
      </c>
      <c r="L713" s="4" t="str">
        <f t="shared" si="46"/>
        <v/>
      </c>
      <c r="M713" s="4" t="str">
        <f>IF(AND($H713="Expense Total",NOT(ISBLANK($L713))), VLOOKUP($L713,'Cash Flow Report'!$A$7:$T$107,4,FALSE),"")</f>
        <v/>
      </c>
      <c r="O713" s="4">
        <f t="shared" si="47"/>
        <v>256553.23</v>
      </c>
      <c r="P713" s="4" t="str">
        <f t="shared" si="48"/>
        <v>83 Shelby</v>
      </c>
      <c r="Q713" s="4">
        <f>IF(AND($H713="Income Total",NOT(ISBLANK($P713))), VLOOKUP($P713,'Cash Flow Report'!$A$7:$T$107,7,FALSE),"")</f>
        <v>256553.23</v>
      </c>
    </row>
    <row r="714" spans="1:17" x14ac:dyDescent="0.25">
      <c r="K714" s="4" t="str">
        <f t="shared" si="45"/>
        <v/>
      </c>
      <c r="L714" s="4" t="str">
        <f t="shared" si="46"/>
        <v/>
      </c>
      <c r="M714" s="4" t="str">
        <f>IF(AND($H714="Expense Total",NOT(ISBLANK($L714))), VLOOKUP($L714,'Cash Flow Report'!$A$7:$T$107,4,FALSE),"")</f>
        <v/>
      </c>
      <c r="O714" s="4" t="str">
        <f t="shared" si="47"/>
        <v/>
      </c>
      <c r="P714" s="4" t="str">
        <f t="shared" si="48"/>
        <v/>
      </c>
      <c r="Q714" s="4" t="str">
        <f>IF(AND($H714="Income Total",NOT(ISBLANK($P714))), VLOOKUP($P714,'Cash Flow Report'!$A$7:$T$107,7,FALSE),"")</f>
        <v/>
      </c>
    </row>
    <row r="715" spans="1:17" x14ac:dyDescent="0.25">
      <c r="A715" t="s">
        <v>888</v>
      </c>
      <c r="B715" t="s">
        <v>889</v>
      </c>
      <c r="C715" t="s">
        <v>15</v>
      </c>
      <c r="D715" t="s">
        <v>124</v>
      </c>
      <c r="E715" t="s">
        <v>482</v>
      </c>
      <c r="F715" t="s">
        <v>18</v>
      </c>
      <c r="G715" t="s">
        <v>890</v>
      </c>
      <c r="H715" t="s">
        <v>891</v>
      </c>
      <c r="I715">
        <v>132704.04999999999</v>
      </c>
      <c r="K715" s="4" t="str">
        <f t="shared" si="45"/>
        <v/>
      </c>
      <c r="L715" s="4" t="str">
        <f t="shared" si="46"/>
        <v/>
      </c>
      <c r="M715" s="4" t="str">
        <f>IF(AND($H715="Expense Total",NOT(ISBLANK($L715))), VLOOKUP($L715,'Cash Flow Report'!$A$7:$T$107,4,FALSE),"")</f>
        <v/>
      </c>
      <c r="O715" s="4" t="str">
        <f t="shared" si="47"/>
        <v/>
      </c>
      <c r="P715" s="4" t="str">
        <f t="shared" si="48"/>
        <v/>
      </c>
      <c r="Q715" s="4" t="str">
        <f>IF(AND($H715="Income Total",NOT(ISBLANK($P715))), VLOOKUP($P715,'Cash Flow Report'!$A$7:$T$107,7,FALSE),"")</f>
        <v/>
      </c>
    </row>
    <row r="716" spans="1:17" x14ac:dyDescent="0.25">
      <c r="A716" t="s">
        <v>888</v>
      </c>
      <c r="B716" t="s">
        <v>892</v>
      </c>
      <c r="C716" t="s">
        <v>15</v>
      </c>
      <c r="D716" t="s">
        <v>62</v>
      </c>
      <c r="E716" t="s">
        <v>829</v>
      </c>
      <c r="F716" t="s">
        <v>18</v>
      </c>
      <c r="G716" t="s">
        <v>893</v>
      </c>
      <c r="H716" t="s">
        <v>894</v>
      </c>
      <c r="I716">
        <v>8245</v>
      </c>
      <c r="K716" s="4" t="str">
        <f t="shared" si="45"/>
        <v/>
      </c>
      <c r="L716" s="4" t="str">
        <f t="shared" si="46"/>
        <v/>
      </c>
      <c r="M716" s="4" t="str">
        <f>IF(AND($H716="Expense Total",NOT(ISBLANK($L716))), VLOOKUP($L716,'Cash Flow Report'!$A$7:$T$107,4,FALSE),"")</f>
        <v/>
      </c>
      <c r="O716" s="4" t="str">
        <f t="shared" si="47"/>
        <v/>
      </c>
      <c r="P716" s="4" t="str">
        <f t="shared" si="48"/>
        <v/>
      </c>
      <c r="Q716" s="4" t="str">
        <f>IF(AND($H716="Income Total",NOT(ISBLANK($P716))), VLOOKUP($P716,'Cash Flow Report'!$A$7:$T$107,7,FALSE),"")</f>
        <v/>
      </c>
    </row>
    <row r="717" spans="1:17" x14ac:dyDescent="0.25">
      <c r="A717" t="s">
        <v>888</v>
      </c>
      <c r="B717" t="s">
        <v>895</v>
      </c>
      <c r="C717" t="s">
        <v>15</v>
      </c>
      <c r="D717" t="s">
        <v>16</v>
      </c>
      <c r="E717" t="s">
        <v>482</v>
      </c>
      <c r="F717" t="s">
        <v>18</v>
      </c>
      <c r="G717" t="s">
        <v>890</v>
      </c>
      <c r="H717" t="s">
        <v>891</v>
      </c>
      <c r="I717">
        <v>155434.25</v>
      </c>
      <c r="K717" s="4" t="str">
        <f t="shared" si="45"/>
        <v/>
      </c>
      <c r="L717" s="4" t="str">
        <f t="shared" si="46"/>
        <v/>
      </c>
      <c r="M717" s="4" t="str">
        <f>IF(AND($H717="Expense Total",NOT(ISBLANK($L717))), VLOOKUP($L717,'Cash Flow Report'!$A$7:$T$107,4,FALSE),"")</f>
        <v/>
      </c>
      <c r="O717" s="4" t="str">
        <f t="shared" si="47"/>
        <v/>
      </c>
      <c r="P717" s="4" t="str">
        <f t="shared" si="48"/>
        <v/>
      </c>
      <c r="Q717" s="4" t="str">
        <f>IF(AND($H717="Income Total",NOT(ISBLANK($P717))), VLOOKUP($P717,'Cash Flow Report'!$A$7:$T$107,7,FALSE),"")</f>
        <v/>
      </c>
    </row>
    <row r="718" spans="1:17" x14ac:dyDescent="0.25">
      <c r="A718" t="s">
        <v>888</v>
      </c>
      <c r="B718" t="s">
        <v>896</v>
      </c>
      <c r="C718" t="s">
        <v>15</v>
      </c>
      <c r="D718" t="s">
        <v>22</v>
      </c>
      <c r="E718" t="s">
        <v>482</v>
      </c>
      <c r="F718" t="s">
        <v>18</v>
      </c>
      <c r="G718" t="s">
        <v>890</v>
      </c>
      <c r="H718" t="s">
        <v>891</v>
      </c>
      <c r="I718">
        <v>308694.15999999997</v>
      </c>
      <c r="K718" s="4" t="str">
        <f t="shared" si="45"/>
        <v/>
      </c>
      <c r="L718" s="4" t="str">
        <f t="shared" si="46"/>
        <v/>
      </c>
      <c r="M718" s="4" t="str">
        <f>IF(AND($H718="Expense Total",NOT(ISBLANK($L718))), VLOOKUP($L718,'Cash Flow Report'!$A$7:$T$107,4,FALSE),"")</f>
        <v/>
      </c>
      <c r="O718" s="4" t="str">
        <f t="shared" si="47"/>
        <v/>
      </c>
      <c r="P718" s="4" t="str">
        <f t="shared" si="48"/>
        <v/>
      </c>
      <c r="Q718" s="4" t="str">
        <f>IF(AND($H718="Income Total",NOT(ISBLANK($P718))), VLOOKUP($P718,'Cash Flow Report'!$A$7:$T$107,7,FALSE),"")</f>
        <v/>
      </c>
    </row>
    <row r="719" spans="1:17" x14ac:dyDescent="0.25">
      <c r="A719" t="s">
        <v>888</v>
      </c>
      <c r="B719" t="s">
        <v>897</v>
      </c>
      <c r="C719" t="s">
        <v>15</v>
      </c>
      <c r="D719" t="s">
        <v>242</v>
      </c>
      <c r="E719" t="s">
        <v>482</v>
      </c>
      <c r="F719" t="s">
        <v>18</v>
      </c>
      <c r="G719" t="s">
        <v>890</v>
      </c>
      <c r="H719" t="s">
        <v>891</v>
      </c>
      <c r="I719">
        <v>108611.29</v>
      </c>
      <c r="K719" s="4" t="str">
        <f t="shared" si="45"/>
        <v/>
      </c>
      <c r="L719" s="4" t="str">
        <f t="shared" si="46"/>
        <v/>
      </c>
      <c r="M719" s="4" t="str">
        <f>IF(AND($H719="Expense Total",NOT(ISBLANK($L719))), VLOOKUP($L719,'Cash Flow Report'!$A$7:$T$107,4,FALSE),"")</f>
        <v/>
      </c>
      <c r="O719" s="4" t="str">
        <f t="shared" si="47"/>
        <v/>
      </c>
      <c r="P719" s="4" t="str">
        <f t="shared" si="48"/>
        <v/>
      </c>
      <c r="Q719" s="4" t="str">
        <f>IF(AND($H719="Income Total",NOT(ISBLANK($P719))), VLOOKUP($P719,'Cash Flow Report'!$A$7:$T$107,7,FALSE),"")</f>
        <v/>
      </c>
    </row>
    <row r="720" spans="1:17" x14ac:dyDescent="0.25">
      <c r="A720" t="s">
        <v>888</v>
      </c>
      <c r="B720" t="s">
        <v>898</v>
      </c>
      <c r="C720" t="s">
        <v>15</v>
      </c>
      <c r="D720" t="s">
        <v>71</v>
      </c>
      <c r="E720" t="s">
        <v>482</v>
      </c>
      <c r="F720" t="s">
        <v>18</v>
      </c>
      <c r="G720" t="s">
        <v>890</v>
      </c>
      <c r="H720" t="s">
        <v>891</v>
      </c>
      <c r="I720">
        <v>294847.84999999998</v>
      </c>
      <c r="K720" s="4" t="str">
        <f t="shared" si="45"/>
        <v/>
      </c>
      <c r="L720" s="4" t="str">
        <f t="shared" si="46"/>
        <v/>
      </c>
      <c r="M720" s="4" t="str">
        <f>IF(AND($H720="Expense Total",NOT(ISBLANK($L720))), VLOOKUP($L720,'Cash Flow Report'!$A$7:$T$107,4,FALSE),"")</f>
        <v/>
      </c>
      <c r="O720" s="4" t="str">
        <f t="shared" si="47"/>
        <v/>
      </c>
      <c r="P720" s="4" t="str">
        <f t="shared" si="48"/>
        <v/>
      </c>
      <c r="Q720" s="4" t="str">
        <f>IF(AND($H720="Income Total",NOT(ISBLANK($P720))), VLOOKUP($P720,'Cash Flow Report'!$A$7:$T$107,7,FALSE),"")</f>
        <v/>
      </c>
    </row>
    <row r="721" spans="1:17" x14ac:dyDescent="0.25">
      <c r="A721" t="s">
        <v>888</v>
      </c>
      <c r="B721" t="s">
        <v>18</v>
      </c>
      <c r="C721" t="s">
        <v>36</v>
      </c>
      <c r="D721" t="s">
        <v>46</v>
      </c>
      <c r="E721" t="s">
        <v>18</v>
      </c>
      <c r="F721" t="s">
        <v>18</v>
      </c>
      <c r="G721" t="s">
        <v>899</v>
      </c>
      <c r="H721" t="s">
        <v>18</v>
      </c>
      <c r="I721">
        <v>-110146.88</v>
      </c>
      <c r="K721" s="4" t="str">
        <f t="shared" si="45"/>
        <v/>
      </c>
      <c r="L721" s="4" t="str">
        <f t="shared" si="46"/>
        <v/>
      </c>
      <c r="M721" s="4" t="str">
        <f>IF(AND($H721="Expense Total",NOT(ISBLANK($L721))), VLOOKUP($L721,'Cash Flow Report'!$A$7:$T$107,4,FALSE),"")</f>
        <v/>
      </c>
      <c r="O721" s="4" t="str">
        <f t="shared" si="47"/>
        <v/>
      </c>
      <c r="P721" s="4" t="str">
        <f t="shared" si="48"/>
        <v/>
      </c>
      <c r="Q721" s="4" t="str">
        <f>IF(AND($H721="Income Total",NOT(ISBLANK($P721))), VLOOKUP($P721,'Cash Flow Report'!$A$7:$T$107,7,FALSE),"")</f>
        <v/>
      </c>
    </row>
    <row r="722" spans="1:17" x14ac:dyDescent="0.25">
      <c r="A722" t="s">
        <v>888</v>
      </c>
      <c r="B722" t="s">
        <v>18</v>
      </c>
      <c r="C722" t="s">
        <v>36</v>
      </c>
      <c r="D722" t="s">
        <v>46</v>
      </c>
      <c r="E722" t="s">
        <v>18</v>
      </c>
      <c r="F722" t="s">
        <v>18</v>
      </c>
      <c r="G722" t="s">
        <v>890</v>
      </c>
      <c r="H722" t="s">
        <v>18</v>
      </c>
      <c r="I722">
        <v>-705443.75</v>
      </c>
      <c r="K722" s="4" t="str">
        <f t="shared" si="45"/>
        <v/>
      </c>
      <c r="L722" s="4" t="str">
        <f t="shared" si="46"/>
        <v/>
      </c>
      <c r="M722" s="4" t="str">
        <f>IF(AND($H722="Expense Total",NOT(ISBLANK($L722))), VLOOKUP($L722,'Cash Flow Report'!$A$7:$T$107,4,FALSE),"")</f>
        <v/>
      </c>
      <c r="O722" s="4" t="str">
        <f t="shared" si="47"/>
        <v/>
      </c>
      <c r="P722" s="4" t="str">
        <f t="shared" si="48"/>
        <v/>
      </c>
      <c r="Q722" s="4" t="str">
        <f>IF(AND($H722="Income Total",NOT(ISBLANK($P722))), VLOOKUP($P722,'Cash Flow Report'!$A$7:$T$107,7,FALSE),"")</f>
        <v/>
      </c>
    </row>
    <row r="723" spans="1:17" x14ac:dyDescent="0.25">
      <c r="A723" t="s">
        <v>888</v>
      </c>
      <c r="B723" t="s">
        <v>18</v>
      </c>
      <c r="C723" t="s">
        <v>36</v>
      </c>
      <c r="D723" t="s">
        <v>46</v>
      </c>
      <c r="E723" t="s">
        <v>18</v>
      </c>
      <c r="F723" t="s">
        <v>18</v>
      </c>
      <c r="G723" t="s">
        <v>893</v>
      </c>
      <c r="H723" t="s">
        <v>18</v>
      </c>
      <c r="I723">
        <v>-8245</v>
      </c>
      <c r="K723" s="4" t="str">
        <f t="shared" si="45"/>
        <v/>
      </c>
      <c r="L723" s="4" t="str">
        <f t="shared" si="46"/>
        <v/>
      </c>
      <c r="M723" s="4" t="str">
        <f>IF(AND($H723="Expense Total",NOT(ISBLANK($L723))), VLOOKUP($L723,'Cash Flow Report'!$A$7:$T$107,4,FALSE),"")</f>
        <v/>
      </c>
      <c r="O723" s="4" t="str">
        <f t="shared" si="47"/>
        <v/>
      </c>
      <c r="P723" s="4" t="str">
        <f t="shared" si="48"/>
        <v/>
      </c>
      <c r="Q723" s="4" t="str">
        <f>IF(AND($H723="Income Total",NOT(ISBLANK($P723))), VLOOKUP($P723,'Cash Flow Report'!$A$7:$T$107,7,FALSE),"")</f>
        <v/>
      </c>
    </row>
    <row r="724" spans="1:17" x14ac:dyDescent="0.25">
      <c r="A724" t="s">
        <v>888</v>
      </c>
      <c r="B724" t="s">
        <v>900</v>
      </c>
      <c r="C724" t="s">
        <v>15</v>
      </c>
      <c r="D724" t="s">
        <v>48</v>
      </c>
      <c r="E724" t="s">
        <v>482</v>
      </c>
      <c r="F724" t="s">
        <v>18</v>
      </c>
      <c r="G724" t="s">
        <v>890</v>
      </c>
      <c r="H724" t="s">
        <v>891</v>
      </c>
      <c r="I724">
        <v>212928.2</v>
      </c>
      <c r="K724" s="4" t="str">
        <f t="shared" si="45"/>
        <v/>
      </c>
      <c r="L724" s="4" t="str">
        <f t="shared" si="46"/>
        <v/>
      </c>
      <c r="M724" s="4" t="str">
        <f>IF(AND($H724="Expense Total",NOT(ISBLANK($L724))), VLOOKUP($L724,'Cash Flow Report'!$A$7:$T$107,4,FALSE),"")</f>
        <v/>
      </c>
      <c r="O724" s="4" t="str">
        <f t="shared" si="47"/>
        <v/>
      </c>
      <c r="P724" s="4" t="str">
        <f t="shared" si="48"/>
        <v/>
      </c>
      <c r="Q724" s="4" t="str">
        <f>IF(AND($H724="Income Total",NOT(ISBLANK($P724))), VLOOKUP($P724,'Cash Flow Report'!$A$7:$T$107,7,FALSE),"")</f>
        <v/>
      </c>
    </row>
    <row r="725" spans="1:17" x14ac:dyDescent="0.25">
      <c r="A725" t="s">
        <v>888</v>
      </c>
      <c r="B725" t="s">
        <v>18</v>
      </c>
      <c r="C725" t="s">
        <v>36</v>
      </c>
      <c r="D725" t="s">
        <v>12</v>
      </c>
      <c r="E725" t="s">
        <v>18</v>
      </c>
      <c r="F725" t="s">
        <v>18</v>
      </c>
      <c r="G725" t="s">
        <v>890</v>
      </c>
      <c r="H725" t="s">
        <v>18</v>
      </c>
      <c r="I725">
        <v>-507776.05</v>
      </c>
      <c r="K725" s="4" t="str">
        <f t="shared" si="45"/>
        <v/>
      </c>
      <c r="L725" s="4" t="str">
        <f t="shared" si="46"/>
        <v/>
      </c>
      <c r="M725" s="4" t="str">
        <f>IF(AND($H725="Expense Total",NOT(ISBLANK($L725))), VLOOKUP($L725,'Cash Flow Report'!$A$7:$T$107,4,FALSE),"")</f>
        <v/>
      </c>
      <c r="O725" s="4" t="str">
        <f t="shared" si="47"/>
        <v/>
      </c>
      <c r="P725" s="4" t="str">
        <f t="shared" si="48"/>
        <v/>
      </c>
      <c r="Q725" s="4" t="str">
        <f>IF(AND($H725="Income Total",NOT(ISBLANK($P725))), VLOOKUP($P725,'Cash Flow Report'!$A$7:$T$107,7,FALSE),"")</f>
        <v/>
      </c>
    </row>
    <row r="726" spans="1:17" ht="15.75" x14ac:dyDescent="0.25">
      <c r="A726" t="s">
        <v>888</v>
      </c>
      <c r="B726" t="s">
        <v>18</v>
      </c>
      <c r="C726" t="s">
        <v>18</v>
      </c>
      <c r="D726" t="s">
        <v>18</v>
      </c>
      <c r="E726" t="s">
        <v>18</v>
      </c>
      <c r="F726" t="s">
        <v>18</v>
      </c>
      <c r="G726" t="s">
        <v>18</v>
      </c>
      <c r="H726" s="3" t="s">
        <v>35</v>
      </c>
      <c r="I726">
        <v>-110146.88</v>
      </c>
      <c r="K726" s="4">
        <f t="shared" si="45"/>
        <v>-110146.88</v>
      </c>
      <c r="L726" s="4" t="str">
        <f t="shared" si="46"/>
        <v>84 Sioux</v>
      </c>
      <c r="M726" s="4">
        <f>IF(AND($H726="Expense Total",NOT(ISBLANK($L726))), VLOOKUP($L726,'Cash Flow Report'!$A$7:$T$107,4,FALSE),"")</f>
        <v>-110146.88</v>
      </c>
      <c r="O726" s="4" t="str">
        <f t="shared" si="47"/>
        <v/>
      </c>
      <c r="P726" s="4" t="str">
        <f t="shared" si="48"/>
        <v/>
      </c>
      <c r="Q726" s="4" t="str">
        <f>IF(AND($H726="Income Total",NOT(ISBLANK($P726))), VLOOKUP($P726,'Cash Flow Report'!$A$7:$T$107,7,FALSE),"")</f>
        <v/>
      </c>
    </row>
    <row r="727" spans="1:17" x14ac:dyDescent="0.25">
      <c r="A727" t="s">
        <v>888</v>
      </c>
      <c r="B727" t="s">
        <v>901</v>
      </c>
      <c r="C727" t="s">
        <v>169</v>
      </c>
      <c r="D727" t="s">
        <v>671</v>
      </c>
      <c r="E727" t="s">
        <v>902</v>
      </c>
      <c r="F727" t="s">
        <v>18</v>
      </c>
      <c r="G727" t="s">
        <v>903</v>
      </c>
      <c r="H727" t="s">
        <v>18</v>
      </c>
      <c r="I727">
        <v>350000</v>
      </c>
      <c r="K727" s="4" t="str">
        <f t="shared" si="45"/>
        <v/>
      </c>
      <c r="L727" s="4" t="str">
        <f t="shared" si="46"/>
        <v/>
      </c>
      <c r="M727" s="4" t="str">
        <f>IF(AND($H727="Expense Total",NOT(ISBLANK($L727))), VLOOKUP($L727,'Cash Flow Report'!$A$7:$T$107,4,FALSE),"")</f>
        <v/>
      </c>
      <c r="O727" s="4" t="str">
        <f t="shared" si="47"/>
        <v/>
      </c>
      <c r="P727" s="4" t="str">
        <f t="shared" si="48"/>
        <v/>
      </c>
      <c r="Q727" s="4" t="str">
        <f>IF(AND($H727="Income Total",NOT(ISBLANK($P727))), VLOOKUP($P727,'Cash Flow Report'!$A$7:$T$107,7,FALSE),"")</f>
        <v/>
      </c>
    </row>
    <row r="728" spans="1:17" x14ac:dyDescent="0.25">
      <c r="A728" t="s">
        <v>888</v>
      </c>
      <c r="B728" t="s">
        <v>18</v>
      </c>
      <c r="C728" t="s">
        <v>36</v>
      </c>
      <c r="D728" t="s">
        <v>37</v>
      </c>
      <c r="E728" t="s">
        <v>18</v>
      </c>
      <c r="F728" t="s">
        <v>18</v>
      </c>
      <c r="G728" t="s">
        <v>904</v>
      </c>
      <c r="H728" t="s">
        <v>18</v>
      </c>
      <c r="I728">
        <v>423955.84</v>
      </c>
      <c r="K728" s="4" t="str">
        <f t="shared" si="45"/>
        <v/>
      </c>
      <c r="L728" s="4" t="str">
        <f t="shared" si="46"/>
        <v/>
      </c>
      <c r="M728" s="4" t="str">
        <f>IF(AND($H728="Expense Total",NOT(ISBLANK($L728))), VLOOKUP($L728,'Cash Flow Report'!$A$7:$T$107,4,FALSE),"")</f>
        <v/>
      </c>
      <c r="O728" s="4" t="str">
        <f t="shared" si="47"/>
        <v/>
      </c>
      <c r="P728" s="4" t="str">
        <f t="shared" si="48"/>
        <v/>
      </c>
      <c r="Q728" s="4" t="str">
        <f>IF(AND($H728="Income Total",NOT(ISBLANK($P728))), VLOOKUP($P728,'Cash Flow Report'!$A$7:$T$107,7,FALSE),"")</f>
        <v/>
      </c>
    </row>
    <row r="729" spans="1:17" ht="15.75" x14ac:dyDescent="0.25">
      <c r="A729" t="s">
        <v>888</v>
      </c>
      <c r="B729" t="s">
        <v>18</v>
      </c>
      <c r="C729" t="s">
        <v>18</v>
      </c>
      <c r="D729" t="s">
        <v>18</v>
      </c>
      <c r="E729" t="s">
        <v>18</v>
      </c>
      <c r="F729" t="s">
        <v>18</v>
      </c>
      <c r="G729" t="s">
        <v>18</v>
      </c>
      <c r="H729" s="3" t="s">
        <v>39</v>
      </c>
      <c r="I729">
        <v>773955.84</v>
      </c>
      <c r="K729" s="4" t="str">
        <f t="shared" si="45"/>
        <v/>
      </c>
      <c r="L729" s="4" t="str">
        <f t="shared" si="46"/>
        <v/>
      </c>
      <c r="M729" s="4" t="str">
        <f>IF(AND($H729="Expense Total",NOT(ISBLANK($L729))), VLOOKUP($L729,'Cash Flow Report'!$A$7:$T$107,4,FALSE),"")</f>
        <v/>
      </c>
      <c r="O729" s="4">
        <f t="shared" si="47"/>
        <v>773955.84</v>
      </c>
      <c r="P729" s="4" t="str">
        <f t="shared" si="48"/>
        <v>84 Sioux</v>
      </c>
      <c r="Q729" s="4">
        <f>IF(AND($H729="Income Total",NOT(ISBLANK($P729))), VLOOKUP($P729,'Cash Flow Report'!$A$7:$T$107,7,FALSE),"")</f>
        <v>773955.84</v>
      </c>
    </row>
    <row r="730" spans="1:17" x14ac:dyDescent="0.25">
      <c r="K730" s="4" t="str">
        <f t="shared" si="45"/>
        <v/>
      </c>
      <c r="L730" s="4" t="str">
        <f t="shared" si="46"/>
        <v/>
      </c>
      <c r="M730" s="4" t="str">
        <f>IF(AND($H730="Expense Total",NOT(ISBLANK($L730))), VLOOKUP($L730,'Cash Flow Report'!$A$7:$T$107,4,FALSE),"")</f>
        <v/>
      </c>
      <c r="O730" s="4" t="str">
        <f t="shared" si="47"/>
        <v/>
      </c>
      <c r="P730" s="4" t="str">
        <f t="shared" si="48"/>
        <v/>
      </c>
      <c r="Q730" s="4" t="str">
        <f>IF(AND($H730="Income Total",NOT(ISBLANK($P730))), VLOOKUP($P730,'Cash Flow Report'!$A$7:$T$107,7,FALSE),"")</f>
        <v/>
      </c>
    </row>
    <row r="731" spans="1:17" x14ac:dyDescent="0.25">
      <c r="A731" t="s">
        <v>905</v>
      </c>
      <c r="B731" t="s">
        <v>906</v>
      </c>
      <c r="C731" t="s">
        <v>15</v>
      </c>
      <c r="D731" t="s">
        <v>107</v>
      </c>
      <c r="E731" t="s">
        <v>175</v>
      </c>
      <c r="F731" t="s">
        <v>18</v>
      </c>
      <c r="G731" t="s">
        <v>907</v>
      </c>
      <c r="H731" t="s">
        <v>908</v>
      </c>
      <c r="I731">
        <v>27932.6</v>
      </c>
      <c r="K731" s="4" t="str">
        <f t="shared" si="45"/>
        <v/>
      </c>
      <c r="L731" s="4" t="str">
        <f t="shared" si="46"/>
        <v/>
      </c>
      <c r="M731" s="4" t="str">
        <f>IF(AND($H731="Expense Total",NOT(ISBLANK($L731))), VLOOKUP($L731,'Cash Flow Report'!$A$7:$T$107,4,FALSE),"")</f>
        <v/>
      </c>
      <c r="O731" s="4" t="str">
        <f t="shared" si="47"/>
        <v/>
      </c>
      <c r="P731" s="4" t="str">
        <f t="shared" si="48"/>
        <v/>
      </c>
      <c r="Q731" s="4" t="str">
        <f>IF(AND($H731="Income Total",NOT(ISBLANK($P731))), VLOOKUP($P731,'Cash Flow Report'!$A$7:$T$107,7,FALSE),"")</f>
        <v/>
      </c>
    </row>
    <row r="732" spans="1:17" x14ac:dyDescent="0.25">
      <c r="A732" t="s">
        <v>905</v>
      </c>
      <c r="B732" t="s">
        <v>909</v>
      </c>
      <c r="C732" t="s">
        <v>15</v>
      </c>
      <c r="D732" t="s">
        <v>124</v>
      </c>
      <c r="E732" t="s">
        <v>175</v>
      </c>
      <c r="F732" t="s">
        <v>18</v>
      </c>
      <c r="G732" t="s">
        <v>910</v>
      </c>
      <c r="H732" t="s">
        <v>911</v>
      </c>
      <c r="I732">
        <v>7820.46</v>
      </c>
      <c r="K732" s="4" t="str">
        <f t="shared" si="45"/>
        <v/>
      </c>
      <c r="L732" s="4" t="str">
        <f t="shared" si="46"/>
        <v/>
      </c>
      <c r="M732" s="4" t="str">
        <f>IF(AND($H732="Expense Total",NOT(ISBLANK($L732))), VLOOKUP($L732,'Cash Flow Report'!$A$7:$T$107,4,FALSE),"")</f>
        <v/>
      </c>
      <c r="O732" s="4" t="str">
        <f t="shared" si="47"/>
        <v/>
      </c>
      <c r="P732" s="4" t="str">
        <f t="shared" si="48"/>
        <v/>
      </c>
      <c r="Q732" s="4" t="str">
        <f>IF(AND($H732="Income Total",NOT(ISBLANK($P732))), VLOOKUP($P732,'Cash Flow Report'!$A$7:$T$107,7,FALSE),"")</f>
        <v/>
      </c>
    </row>
    <row r="733" spans="1:17" x14ac:dyDescent="0.25">
      <c r="A733" t="s">
        <v>905</v>
      </c>
      <c r="B733" t="s">
        <v>912</v>
      </c>
      <c r="C733" t="s">
        <v>15</v>
      </c>
      <c r="D733" t="s">
        <v>135</v>
      </c>
      <c r="E733" t="s">
        <v>108</v>
      </c>
      <c r="F733" t="s">
        <v>18</v>
      </c>
      <c r="G733" t="s">
        <v>913</v>
      </c>
      <c r="H733" t="s">
        <v>914</v>
      </c>
      <c r="I733">
        <v>8785.76</v>
      </c>
      <c r="K733" s="4" t="str">
        <f t="shared" si="45"/>
        <v/>
      </c>
      <c r="L733" s="4" t="str">
        <f t="shared" si="46"/>
        <v/>
      </c>
      <c r="M733" s="4" t="str">
        <f>IF(AND($H733="Expense Total",NOT(ISBLANK($L733))), VLOOKUP($L733,'Cash Flow Report'!$A$7:$T$107,4,FALSE),"")</f>
        <v/>
      </c>
      <c r="O733" s="4" t="str">
        <f t="shared" si="47"/>
        <v/>
      </c>
      <c r="P733" s="4" t="str">
        <f t="shared" si="48"/>
        <v/>
      </c>
      <c r="Q733" s="4" t="str">
        <f>IF(AND($H733="Income Total",NOT(ISBLANK($P733))), VLOOKUP($P733,'Cash Flow Report'!$A$7:$T$107,7,FALSE),"")</f>
        <v/>
      </c>
    </row>
    <row r="734" spans="1:17" x14ac:dyDescent="0.25">
      <c r="A734" t="s">
        <v>905</v>
      </c>
      <c r="B734" t="s">
        <v>915</v>
      </c>
      <c r="C734" t="s">
        <v>15</v>
      </c>
      <c r="D734" t="s">
        <v>135</v>
      </c>
      <c r="E734" t="s">
        <v>916</v>
      </c>
      <c r="F734" t="s">
        <v>18</v>
      </c>
      <c r="G734" t="s">
        <v>917</v>
      </c>
      <c r="H734" t="s">
        <v>918</v>
      </c>
      <c r="I734">
        <v>2160.2399999999998</v>
      </c>
      <c r="K734" s="4" t="str">
        <f t="shared" si="45"/>
        <v/>
      </c>
      <c r="L734" s="4" t="str">
        <f t="shared" si="46"/>
        <v/>
      </c>
      <c r="M734" s="4" t="str">
        <f>IF(AND($H734="Expense Total",NOT(ISBLANK($L734))), VLOOKUP($L734,'Cash Flow Report'!$A$7:$T$107,4,FALSE),"")</f>
        <v/>
      </c>
      <c r="O734" s="4" t="str">
        <f t="shared" si="47"/>
        <v/>
      </c>
      <c r="P734" s="4" t="str">
        <f t="shared" si="48"/>
        <v/>
      </c>
      <c r="Q734" s="4" t="str">
        <f>IF(AND($H734="Income Total",NOT(ISBLANK($P734))), VLOOKUP($P734,'Cash Flow Report'!$A$7:$T$107,7,FALSE),"")</f>
        <v/>
      </c>
    </row>
    <row r="735" spans="1:17" x14ac:dyDescent="0.25">
      <c r="A735" t="s">
        <v>905</v>
      </c>
      <c r="B735" t="s">
        <v>919</v>
      </c>
      <c r="C735" t="s">
        <v>15</v>
      </c>
      <c r="D735" t="s">
        <v>135</v>
      </c>
      <c r="E735" t="s">
        <v>916</v>
      </c>
      <c r="F735" t="s">
        <v>18</v>
      </c>
      <c r="G735" t="s">
        <v>920</v>
      </c>
      <c r="H735" t="s">
        <v>921</v>
      </c>
      <c r="I735">
        <v>2864.49</v>
      </c>
      <c r="K735" s="4" t="str">
        <f t="shared" si="45"/>
        <v/>
      </c>
      <c r="L735" s="4" t="str">
        <f t="shared" si="46"/>
        <v/>
      </c>
      <c r="M735" s="4" t="str">
        <f>IF(AND($H735="Expense Total",NOT(ISBLANK($L735))), VLOOKUP($L735,'Cash Flow Report'!$A$7:$T$107,4,FALSE),"")</f>
        <v/>
      </c>
      <c r="O735" s="4" t="str">
        <f t="shared" si="47"/>
        <v/>
      </c>
      <c r="P735" s="4" t="str">
        <f t="shared" si="48"/>
        <v/>
      </c>
      <c r="Q735" s="4" t="str">
        <f>IF(AND($H735="Income Total",NOT(ISBLANK($P735))), VLOOKUP($P735,'Cash Flow Report'!$A$7:$T$107,7,FALSE),"")</f>
        <v/>
      </c>
    </row>
    <row r="736" spans="1:17" x14ac:dyDescent="0.25">
      <c r="A736" t="s">
        <v>905</v>
      </c>
      <c r="B736" t="s">
        <v>18</v>
      </c>
      <c r="C736" t="s">
        <v>36</v>
      </c>
      <c r="D736" t="s">
        <v>46</v>
      </c>
      <c r="E736" t="s">
        <v>18</v>
      </c>
      <c r="F736" t="s">
        <v>18</v>
      </c>
      <c r="G736" t="s">
        <v>922</v>
      </c>
      <c r="H736" t="s">
        <v>18</v>
      </c>
      <c r="I736">
        <v>-14455.21</v>
      </c>
      <c r="K736" s="4" t="str">
        <f t="shared" si="45"/>
        <v/>
      </c>
      <c r="L736" s="4" t="str">
        <f t="shared" si="46"/>
        <v/>
      </c>
      <c r="M736" s="4" t="str">
        <f>IF(AND($H736="Expense Total",NOT(ISBLANK($L736))), VLOOKUP($L736,'Cash Flow Report'!$A$7:$T$107,4,FALSE),"")</f>
        <v/>
      </c>
      <c r="O736" s="4" t="str">
        <f t="shared" si="47"/>
        <v/>
      </c>
      <c r="P736" s="4" t="str">
        <f t="shared" si="48"/>
        <v/>
      </c>
      <c r="Q736" s="4" t="str">
        <f>IF(AND($H736="Income Total",NOT(ISBLANK($P736))), VLOOKUP($P736,'Cash Flow Report'!$A$7:$T$107,7,FALSE),"")</f>
        <v/>
      </c>
    </row>
    <row r="737" spans="1:17" x14ac:dyDescent="0.25">
      <c r="A737" t="s">
        <v>905</v>
      </c>
      <c r="B737" t="s">
        <v>18</v>
      </c>
      <c r="C737" t="s">
        <v>36</v>
      </c>
      <c r="D737" t="s">
        <v>46</v>
      </c>
      <c r="E737" t="s">
        <v>18</v>
      </c>
      <c r="F737" t="s">
        <v>18</v>
      </c>
      <c r="G737" t="s">
        <v>910</v>
      </c>
      <c r="H737" t="s">
        <v>18</v>
      </c>
      <c r="I737">
        <v>-7820.46</v>
      </c>
      <c r="K737" s="4" t="str">
        <f t="shared" si="45"/>
        <v/>
      </c>
      <c r="L737" s="4" t="str">
        <f t="shared" si="46"/>
        <v/>
      </c>
      <c r="M737" s="4" t="str">
        <f>IF(AND($H737="Expense Total",NOT(ISBLANK($L737))), VLOOKUP($L737,'Cash Flow Report'!$A$7:$T$107,4,FALSE),"")</f>
        <v/>
      </c>
      <c r="O737" s="4" t="str">
        <f t="shared" si="47"/>
        <v/>
      </c>
      <c r="P737" s="4" t="str">
        <f t="shared" si="48"/>
        <v/>
      </c>
      <c r="Q737" s="4" t="str">
        <f>IF(AND($H737="Income Total",NOT(ISBLANK($P737))), VLOOKUP($P737,'Cash Flow Report'!$A$7:$T$107,7,FALSE),"")</f>
        <v/>
      </c>
    </row>
    <row r="738" spans="1:17" ht="15.75" x14ac:dyDescent="0.25">
      <c r="A738" t="s">
        <v>905</v>
      </c>
      <c r="B738" t="s">
        <v>18</v>
      </c>
      <c r="C738" t="s">
        <v>18</v>
      </c>
      <c r="D738" t="s">
        <v>18</v>
      </c>
      <c r="E738" t="s">
        <v>18</v>
      </c>
      <c r="F738" t="s">
        <v>18</v>
      </c>
      <c r="G738" t="s">
        <v>18</v>
      </c>
      <c r="H738" s="3" t="s">
        <v>35</v>
      </c>
      <c r="I738">
        <v>27287.88</v>
      </c>
      <c r="K738" s="4">
        <f t="shared" si="45"/>
        <v>27287.88</v>
      </c>
      <c r="L738" s="4" t="str">
        <f t="shared" si="46"/>
        <v>85 Story</v>
      </c>
      <c r="M738" s="4">
        <f>IF(AND($H738="Expense Total",NOT(ISBLANK($L738))), VLOOKUP($L738,'Cash Flow Report'!$A$7:$T$107,4,FALSE),"")</f>
        <v>27287.88</v>
      </c>
      <c r="O738" s="4" t="str">
        <f t="shared" si="47"/>
        <v/>
      </c>
      <c r="P738" s="4" t="str">
        <f t="shared" si="48"/>
        <v/>
      </c>
      <c r="Q738" s="4" t="str">
        <f>IF(AND($H738="Income Total",NOT(ISBLANK($P738))), VLOOKUP($P738,'Cash Flow Report'!$A$7:$T$107,7,FALSE),"")</f>
        <v/>
      </c>
    </row>
    <row r="739" spans="1:17" x14ac:dyDescent="0.25">
      <c r="A739" t="s">
        <v>905</v>
      </c>
      <c r="B739" t="s">
        <v>18</v>
      </c>
      <c r="C739" t="s">
        <v>36</v>
      </c>
      <c r="D739" t="s">
        <v>37</v>
      </c>
      <c r="E739" t="s">
        <v>18</v>
      </c>
      <c r="F739" t="s">
        <v>18</v>
      </c>
      <c r="G739" t="s">
        <v>923</v>
      </c>
      <c r="H739" t="s">
        <v>18</v>
      </c>
      <c r="I739">
        <v>339807.51</v>
      </c>
      <c r="K739" s="4" t="str">
        <f t="shared" si="45"/>
        <v/>
      </c>
      <c r="L739" s="4" t="str">
        <f t="shared" si="46"/>
        <v/>
      </c>
      <c r="M739" s="4" t="str">
        <f>IF(AND($H739="Expense Total",NOT(ISBLANK($L739))), VLOOKUP($L739,'Cash Flow Report'!$A$7:$T$107,4,FALSE),"")</f>
        <v/>
      </c>
      <c r="O739" s="4" t="str">
        <f t="shared" si="47"/>
        <v/>
      </c>
      <c r="P739" s="4" t="str">
        <f t="shared" si="48"/>
        <v/>
      </c>
      <c r="Q739" s="4" t="str">
        <f>IF(AND($H739="Income Total",NOT(ISBLANK($P739))), VLOOKUP($P739,'Cash Flow Report'!$A$7:$T$107,7,FALSE),"")</f>
        <v/>
      </c>
    </row>
    <row r="740" spans="1:17" ht="15.75" x14ac:dyDescent="0.25">
      <c r="A740" t="s">
        <v>905</v>
      </c>
      <c r="B740" t="s">
        <v>18</v>
      </c>
      <c r="C740" t="s">
        <v>18</v>
      </c>
      <c r="D740" t="s">
        <v>18</v>
      </c>
      <c r="E740" t="s">
        <v>18</v>
      </c>
      <c r="F740" t="s">
        <v>18</v>
      </c>
      <c r="G740" t="s">
        <v>18</v>
      </c>
      <c r="H740" s="3" t="s">
        <v>39</v>
      </c>
      <c r="I740">
        <v>339807.51</v>
      </c>
      <c r="K740" s="4" t="str">
        <f t="shared" si="45"/>
        <v/>
      </c>
      <c r="L740" s="4" t="str">
        <f t="shared" si="46"/>
        <v/>
      </c>
      <c r="M740" s="4" t="str">
        <f>IF(AND($H740="Expense Total",NOT(ISBLANK($L740))), VLOOKUP($L740,'Cash Flow Report'!$A$7:$T$107,4,FALSE),"")</f>
        <v/>
      </c>
      <c r="O740" s="4">
        <f t="shared" si="47"/>
        <v>339807.51</v>
      </c>
      <c r="P740" s="4" t="str">
        <f t="shared" si="48"/>
        <v>85 Story</v>
      </c>
      <c r="Q740" s="4">
        <f>IF(AND($H740="Income Total",NOT(ISBLANK($P740))), VLOOKUP($P740,'Cash Flow Report'!$A$7:$T$107,7,FALSE),"")</f>
        <v>339807.51</v>
      </c>
    </row>
    <row r="741" spans="1:17" x14ac:dyDescent="0.25">
      <c r="K741" s="4" t="str">
        <f t="shared" si="45"/>
        <v/>
      </c>
      <c r="L741" s="4" t="str">
        <f t="shared" si="46"/>
        <v/>
      </c>
      <c r="M741" s="4" t="str">
        <f>IF(AND($H741="Expense Total",NOT(ISBLANK($L741))), VLOOKUP($L741,'Cash Flow Report'!$A$7:$T$107,4,FALSE),"")</f>
        <v/>
      </c>
      <c r="O741" s="4" t="str">
        <f t="shared" si="47"/>
        <v/>
      </c>
      <c r="P741" s="4" t="str">
        <f t="shared" si="48"/>
        <v/>
      </c>
      <c r="Q741" s="4" t="str">
        <f>IF(AND($H741="Income Total",NOT(ISBLANK($P741))), VLOOKUP($P741,'Cash Flow Report'!$A$7:$T$107,7,FALSE),"")</f>
        <v/>
      </c>
    </row>
    <row r="742" spans="1:17" x14ac:dyDescent="0.25">
      <c r="A742" t="s">
        <v>924</v>
      </c>
      <c r="B742" t="s">
        <v>925</v>
      </c>
      <c r="C742" t="s">
        <v>15</v>
      </c>
      <c r="D742" t="s">
        <v>24</v>
      </c>
      <c r="E742" t="s">
        <v>108</v>
      </c>
      <c r="F742" t="s">
        <v>18</v>
      </c>
      <c r="G742" t="s">
        <v>926</v>
      </c>
      <c r="H742" t="s">
        <v>927</v>
      </c>
      <c r="I742">
        <v>8245</v>
      </c>
      <c r="K742" s="4" t="str">
        <f t="shared" si="45"/>
        <v/>
      </c>
      <c r="L742" s="4" t="str">
        <f t="shared" si="46"/>
        <v/>
      </c>
      <c r="M742" s="4" t="str">
        <f>IF(AND($H742="Expense Total",NOT(ISBLANK($L742))), VLOOKUP($L742,'Cash Flow Report'!$A$7:$T$107,4,FALSE),"")</f>
        <v/>
      </c>
      <c r="O742" s="4" t="str">
        <f t="shared" si="47"/>
        <v/>
      </c>
      <c r="P742" s="4" t="str">
        <f t="shared" si="48"/>
        <v/>
      </c>
      <c r="Q742" s="4" t="str">
        <f>IF(AND($H742="Income Total",NOT(ISBLANK($P742))), VLOOKUP($P742,'Cash Flow Report'!$A$7:$T$107,7,FALSE),"")</f>
        <v/>
      </c>
    </row>
    <row r="743" spans="1:17" x14ac:dyDescent="0.25">
      <c r="A743" t="s">
        <v>924</v>
      </c>
      <c r="B743" t="s">
        <v>18</v>
      </c>
      <c r="C743" t="s">
        <v>36</v>
      </c>
      <c r="D743" t="s">
        <v>12</v>
      </c>
      <c r="E743" t="s">
        <v>18</v>
      </c>
      <c r="F743" t="s">
        <v>18</v>
      </c>
      <c r="G743" t="s">
        <v>926</v>
      </c>
      <c r="H743" t="s">
        <v>18</v>
      </c>
      <c r="I743">
        <v>-8245</v>
      </c>
      <c r="K743" s="4" t="str">
        <f t="shared" si="45"/>
        <v/>
      </c>
      <c r="L743" s="4" t="str">
        <f t="shared" si="46"/>
        <v/>
      </c>
      <c r="M743" s="4" t="str">
        <f>IF(AND($H743="Expense Total",NOT(ISBLANK($L743))), VLOOKUP($L743,'Cash Flow Report'!$A$7:$T$107,4,FALSE),"")</f>
        <v/>
      </c>
      <c r="O743" s="4" t="str">
        <f t="shared" si="47"/>
        <v/>
      </c>
      <c r="P743" s="4" t="str">
        <f t="shared" si="48"/>
        <v/>
      </c>
      <c r="Q743" s="4" t="str">
        <f>IF(AND($H743="Income Total",NOT(ISBLANK($P743))), VLOOKUP($P743,'Cash Flow Report'!$A$7:$T$107,7,FALSE),"")</f>
        <v/>
      </c>
    </row>
    <row r="744" spans="1:17" ht="15.75" x14ac:dyDescent="0.25">
      <c r="A744" t="s">
        <v>924</v>
      </c>
      <c r="B744" t="s">
        <v>18</v>
      </c>
      <c r="C744" t="s">
        <v>18</v>
      </c>
      <c r="D744" t="s">
        <v>18</v>
      </c>
      <c r="E744" t="s">
        <v>18</v>
      </c>
      <c r="F744" t="s">
        <v>18</v>
      </c>
      <c r="G744" t="s">
        <v>18</v>
      </c>
      <c r="H744" s="3" t="s">
        <v>35</v>
      </c>
      <c r="I744">
        <v>0</v>
      </c>
      <c r="K744" s="4">
        <f t="shared" si="45"/>
        <v>0</v>
      </c>
      <c r="L744" s="4" t="str">
        <f t="shared" si="46"/>
        <v>86 Tama</v>
      </c>
      <c r="M744" s="4">
        <f>IF(AND($H744="Expense Total",NOT(ISBLANK($L744))), VLOOKUP($L744,'Cash Flow Report'!$A$7:$T$107,4,FALSE),"")</f>
        <v>0</v>
      </c>
      <c r="O744" s="4" t="str">
        <f t="shared" si="47"/>
        <v/>
      </c>
      <c r="P744" s="4" t="str">
        <f t="shared" si="48"/>
        <v/>
      </c>
      <c r="Q744" s="4" t="str">
        <f>IF(AND($H744="Income Total",NOT(ISBLANK($P744))), VLOOKUP($P744,'Cash Flow Report'!$A$7:$T$107,7,FALSE),"")</f>
        <v/>
      </c>
    </row>
    <row r="745" spans="1:17" x14ac:dyDescent="0.25">
      <c r="A745" t="s">
        <v>924</v>
      </c>
      <c r="B745" t="s">
        <v>18</v>
      </c>
      <c r="C745" t="s">
        <v>36</v>
      </c>
      <c r="D745" t="s">
        <v>37</v>
      </c>
      <c r="E745" t="s">
        <v>18</v>
      </c>
      <c r="F745" t="s">
        <v>18</v>
      </c>
      <c r="G745" t="s">
        <v>928</v>
      </c>
      <c r="H745" t="s">
        <v>18</v>
      </c>
      <c r="I745">
        <v>329279.59999999998</v>
      </c>
      <c r="K745" s="4" t="str">
        <f t="shared" si="45"/>
        <v/>
      </c>
      <c r="L745" s="4" t="str">
        <f t="shared" si="46"/>
        <v/>
      </c>
      <c r="M745" s="4" t="str">
        <f>IF(AND($H745="Expense Total",NOT(ISBLANK($L745))), VLOOKUP($L745,'Cash Flow Report'!$A$7:$T$107,4,FALSE),"")</f>
        <v/>
      </c>
      <c r="O745" s="4" t="str">
        <f t="shared" si="47"/>
        <v/>
      </c>
      <c r="P745" s="4" t="str">
        <f t="shared" si="48"/>
        <v/>
      </c>
      <c r="Q745" s="4" t="str">
        <f>IF(AND($H745="Income Total",NOT(ISBLANK($P745))), VLOOKUP($P745,'Cash Flow Report'!$A$7:$T$107,7,FALSE),"")</f>
        <v/>
      </c>
    </row>
    <row r="746" spans="1:17" ht="15.75" x14ac:dyDescent="0.25">
      <c r="A746" t="s">
        <v>924</v>
      </c>
      <c r="B746" t="s">
        <v>18</v>
      </c>
      <c r="C746" t="s">
        <v>18</v>
      </c>
      <c r="D746" t="s">
        <v>18</v>
      </c>
      <c r="E746" t="s">
        <v>18</v>
      </c>
      <c r="F746" t="s">
        <v>18</v>
      </c>
      <c r="G746" t="s">
        <v>18</v>
      </c>
      <c r="H746" s="3" t="s">
        <v>39</v>
      </c>
      <c r="I746">
        <v>329279.59999999998</v>
      </c>
      <c r="K746" s="4" t="str">
        <f t="shared" si="45"/>
        <v/>
      </c>
      <c r="L746" s="4" t="str">
        <f t="shared" si="46"/>
        <v/>
      </c>
      <c r="M746" s="4" t="str">
        <f>IF(AND($H746="Expense Total",NOT(ISBLANK($L746))), VLOOKUP($L746,'Cash Flow Report'!$A$7:$T$107,4,FALSE),"")</f>
        <v/>
      </c>
      <c r="O746" s="4">
        <f t="shared" si="47"/>
        <v>329279.59999999998</v>
      </c>
      <c r="P746" s="4" t="str">
        <f t="shared" si="48"/>
        <v>86 Tama</v>
      </c>
      <c r="Q746" s="4">
        <f>IF(AND($H746="Income Total",NOT(ISBLANK($P746))), VLOOKUP($P746,'Cash Flow Report'!$A$7:$T$107,7,FALSE),"")</f>
        <v>329279.59999999998</v>
      </c>
    </row>
    <row r="747" spans="1:17" x14ac:dyDescent="0.25">
      <c r="K747" s="4" t="str">
        <f t="shared" si="45"/>
        <v/>
      </c>
      <c r="L747" s="4" t="str">
        <f t="shared" si="46"/>
        <v/>
      </c>
      <c r="M747" s="4" t="str">
        <f>IF(AND($H747="Expense Total",NOT(ISBLANK($L747))), VLOOKUP($L747,'Cash Flow Report'!$A$7:$T$107,4,FALSE),"")</f>
        <v/>
      </c>
      <c r="O747" s="4" t="str">
        <f t="shared" si="47"/>
        <v/>
      </c>
      <c r="P747" s="4" t="str">
        <f t="shared" si="48"/>
        <v/>
      </c>
      <c r="Q747" s="4" t="str">
        <f>IF(AND($H747="Income Total",NOT(ISBLANK($P747))), VLOOKUP($P747,'Cash Flow Report'!$A$7:$T$107,7,FALSE),"")</f>
        <v/>
      </c>
    </row>
    <row r="748" spans="1:17" x14ac:dyDescent="0.25">
      <c r="A748" t="s">
        <v>929</v>
      </c>
      <c r="B748" t="s">
        <v>930</v>
      </c>
      <c r="C748" t="s">
        <v>15</v>
      </c>
      <c r="D748" t="s">
        <v>62</v>
      </c>
      <c r="E748" t="s">
        <v>43</v>
      </c>
      <c r="F748" t="s">
        <v>18</v>
      </c>
      <c r="G748" t="s">
        <v>931</v>
      </c>
      <c r="H748" t="s">
        <v>932</v>
      </c>
      <c r="I748">
        <v>46262.25</v>
      </c>
      <c r="K748" s="4" t="str">
        <f t="shared" si="45"/>
        <v/>
      </c>
      <c r="L748" s="4" t="str">
        <f t="shared" si="46"/>
        <v/>
      </c>
      <c r="M748" s="4" t="str">
        <f>IF(AND($H748="Expense Total",NOT(ISBLANK($L748))), VLOOKUP($L748,'Cash Flow Report'!$A$7:$T$107,4,FALSE),"")</f>
        <v/>
      </c>
      <c r="O748" s="4" t="str">
        <f t="shared" si="47"/>
        <v/>
      </c>
      <c r="P748" s="4" t="str">
        <f t="shared" si="48"/>
        <v/>
      </c>
      <c r="Q748" s="4" t="str">
        <f>IF(AND($H748="Income Total",NOT(ISBLANK($P748))), VLOOKUP($P748,'Cash Flow Report'!$A$7:$T$107,7,FALSE),"")</f>
        <v/>
      </c>
    </row>
    <row r="749" spans="1:17" x14ac:dyDescent="0.25">
      <c r="A749" t="s">
        <v>929</v>
      </c>
      <c r="B749" t="s">
        <v>933</v>
      </c>
      <c r="C749" t="s">
        <v>15</v>
      </c>
      <c r="D749" t="s">
        <v>42</v>
      </c>
      <c r="E749" t="s">
        <v>43</v>
      </c>
      <c r="F749" t="s">
        <v>18</v>
      </c>
      <c r="G749" t="s">
        <v>931</v>
      </c>
      <c r="H749" t="s">
        <v>932</v>
      </c>
      <c r="I749">
        <v>62320.85</v>
      </c>
      <c r="K749" s="4" t="str">
        <f t="shared" si="45"/>
        <v/>
      </c>
      <c r="L749" s="4" t="str">
        <f t="shared" si="46"/>
        <v/>
      </c>
      <c r="M749" s="4" t="str">
        <f>IF(AND($H749="Expense Total",NOT(ISBLANK($L749))), VLOOKUP($L749,'Cash Flow Report'!$A$7:$T$107,4,FALSE),"")</f>
        <v/>
      </c>
      <c r="O749" s="4" t="str">
        <f t="shared" si="47"/>
        <v/>
      </c>
      <c r="P749" s="4" t="str">
        <f t="shared" si="48"/>
        <v/>
      </c>
      <c r="Q749" s="4" t="str">
        <f>IF(AND($H749="Income Total",NOT(ISBLANK($P749))), VLOOKUP($P749,'Cash Flow Report'!$A$7:$T$107,7,FALSE),"")</f>
        <v/>
      </c>
    </row>
    <row r="750" spans="1:17" x14ac:dyDescent="0.25">
      <c r="A750" t="s">
        <v>929</v>
      </c>
      <c r="B750" t="s">
        <v>934</v>
      </c>
      <c r="C750" t="s">
        <v>15</v>
      </c>
      <c r="D750" t="s">
        <v>137</v>
      </c>
      <c r="E750" t="s">
        <v>43</v>
      </c>
      <c r="F750" t="s">
        <v>18</v>
      </c>
      <c r="G750" t="s">
        <v>931</v>
      </c>
      <c r="H750" t="s">
        <v>932</v>
      </c>
      <c r="I750">
        <v>74315.25</v>
      </c>
      <c r="K750" s="4" t="str">
        <f t="shared" si="45"/>
        <v/>
      </c>
      <c r="L750" s="4" t="str">
        <f t="shared" si="46"/>
        <v/>
      </c>
      <c r="M750" s="4" t="str">
        <f>IF(AND($H750="Expense Total",NOT(ISBLANK($L750))), VLOOKUP($L750,'Cash Flow Report'!$A$7:$T$107,4,FALSE),"")</f>
        <v/>
      </c>
      <c r="O750" s="4" t="str">
        <f t="shared" si="47"/>
        <v/>
      </c>
      <c r="P750" s="4" t="str">
        <f t="shared" si="48"/>
        <v/>
      </c>
      <c r="Q750" s="4" t="str">
        <f>IF(AND($H750="Income Total",NOT(ISBLANK($P750))), VLOOKUP($P750,'Cash Flow Report'!$A$7:$T$107,7,FALSE),"")</f>
        <v/>
      </c>
    </row>
    <row r="751" spans="1:17" x14ac:dyDescent="0.25">
      <c r="A751" t="s">
        <v>929</v>
      </c>
      <c r="B751" t="s">
        <v>935</v>
      </c>
      <c r="C751" t="s">
        <v>15</v>
      </c>
      <c r="D751" t="s">
        <v>48</v>
      </c>
      <c r="E751" t="s">
        <v>43</v>
      </c>
      <c r="F751" t="s">
        <v>18</v>
      </c>
      <c r="G751" t="s">
        <v>931</v>
      </c>
      <c r="H751" t="s">
        <v>932</v>
      </c>
      <c r="I751">
        <v>216360.97</v>
      </c>
      <c r="K751" s="4" t="str">
        <f t="shared" si="45"/>
        <v/>
      </c>
      <c r="L751" s="4" t="str">
        <f t="shared" si="46"/>
        <v/>
      </c>
      <c r="M751" s="4" t="str">
        <f>IF(AND($H751="Expense Total",NOT(ISBLANK($L751))), VLOOKUP($L751,'Cash Flow Report'!$A$7:$T$107,4,FALSE),"")</f>
        <v/>
      </c>
      <c r="O751" s="4" t="str">
        <f t="shared" si="47"/>
        <v/>
      </c>
      <c r="P751" s="4" t="str">
        <f t="shared" si="48"/>
        <v/>
      </c>
      <c r="Q751" s="4" t="str">
        <f>IF(AND($H751="Income Total",NOT(ISBLANK($P751))), VLOOKUP($P751,'Cash Flow Report'!$A$7:$T$107,7,FALSE),"")</f>
        <v/>
      </c>
    </row>
    <row r="752" spans="1:17" ht="15.75" x14ac:dyDescent="0.25">
      <c r="A752" t="s">
        <v>929</v>
      </c>
      <c r="B752" t="s">
        <v>18</v>
      </c>
      <c r="C752" t="s">
        <v>18</v>
      </c>
      <c r="D752" t="s">
        <v>18</v>
      </c>
      <c r="E752" t="s">
        <v>18</v>
      </c>
      <c r="F752" t="s">
        <v>18</v>
      </c>
      <c r="G752" t="s">
        <v>18</v>
      </c>
      <c r="H752" s="3" t="s">
        <v>35</v>
      </c>
      <c r="I752">
        <v>399259.32</v>
      </c>
      <c r="K752" s="4">
        <f t="shared" si="45"/>
        <v>399259.32</v>
      </c>
      <c r="L752" s="4" t="str">
        <f t="shared" si="46"/>
        <v>87 Taylor</v>
      </c>
      <c r="M752" s="4">
        <f>IF(AND($H752="Expense Total",NOT(ISBLANK($L752))), VLOOKUP($L752,'Cash Flow Report'!$A$7:$T$107,4,FALSE),"")</f>
        <v>399259.32</v>
      </c>
      <c r="O752" s="4" t="str">
        <f t="shared" si="47"/>
        <v/>
      </c>
      <c r="P752" s="4" t="str">
        <f t="shared" si="48"/>
        <v/>
      </c>
      <c r="Q752" s="4" t="str">
        <f>IF(AND($H752="Income Total",NOT(ISBLANK($P752))), VLOOKUP($P752,'Cash Flow Report'!$A$7:$T$107,7,FALSE),"")</f>
        <v/>
      </c>
    </row>
    <row r="753" spans="1:17" x14ac:dyDescent="0.25">
      <c r="A753" t="s">
        <v>929</v>
      </c>
      <c r="B753" t="s">
        <v>18</v>
      </c>
      <c r="C753" t="s">
        <v>36</v>
      </c>
      <c r="D753" t="s">
        <v>37</v>
      </c>
      <c r="E753" t="s">
        <v>18</v>
      </c>
      <c r="F753" t="s">
        <v>18</v>
      </c>
      <c r="G753" t="s">
        <v>936</v>
      </c>
      <c r="H753" t="s">
        <v>18</v>
      </c>
      <c r="I753">
        <v>230606.14</v>
      </c>
      <c r="K753" s="4" t="str">
        <f t="shared" si="45"/>
        <v/>
      </c>
      <c r="L753" s="4" t="str">
        <f t="shared" si="46"/>
        <v/>
      </c>
      <c r="M753" s="4" t="str">
        <f>IF(AND($H753="Expense Total",NOT(ISBLANK($L753))), VLOOKUP($L753,'Cash Flow Report'!$A$7:$T$107,4,FALSE),"")</f>
        <v/>
      </c>
      <c r="O753" s="4" t="str">
        <f t="shared" si="47"/>
        <v/>
      </c>
      <c r="P753" s="4" t="str">
        <f t="shared" si="48"/>
        <v/>
      </c>
      <c r="Q753" s="4" t="str">
        <f>IF(AND($H753="Income Total",NOT(ISBLANK($P753))), VLOOKUP($P753,'Cash Flow Report'!$A$7:$T$107,7,FALSE),"")</f>
        <v/>
      </c>
    </row>
    <row r="754" spans="1:17" ht="15.75" x14ac:dyDescent="0.25">
      <c r="A754" t="s">
        <v>929</v>
      </c>
      <c r="B754" t="s">
        <v>18</v>
      </c>
      <c r="C754" t="s">
        <v>18</v>
      </c>
      <c r="D754" t="s">
        <v>18</v>
      </c>
      <c r="E754" t="s">
        <v>18</v>
      </c>
      <c r="F754" t="s">
        <v>18</v>
      </c>
      <c r="G754" t="s">
        <v>18</v>
      </c>
      <c r="H754" s="3" t="s">
        <v>39</v>
      </c>
      <c r="I754">
        <v>230606.14</v>
      </c>
      <c r="K754" s="4" t="str">
        <f t="shared" si="45"/>
        <v/>
      </c>
      <c r="L754" s="4" t="str">
        <f t="shared" si="46"/>
        <v/>
      </c>
      <c r="M754" s="4" t="str">
        <f>IF(AND($H754="Expense Total",NOT(ISBLANK($L754))), VLOOKUP($L754,'Cash Flow Report'!$A$7:$T$107,4,FALSE),"")</f>
        <v/>
      </c>
      <c r="O754" s="4">
        <f t="shared" si="47"/>
        <v>230606.14</v>
      </c>
      <c r="P754" s="4" t="str">
        <f t="shared" si="48"/>
        <v>87 Taylor</v>
      </c>
      <c r="Q754" s="4">
        <f>IF(AND($H754="Income Total",NOT(ISBLANK($P754))), VLOOKUP($P754,'Cash Flow Report'!$A$7:$T$107,7,FALSE),"")</f>
        <v>230606.14</v>
      </c>
    </row>
    <row r="755" spans="1:17" x14ac:dyDescent="0.25">
      <c r="K755" s="4" t="str">
        <f t="shared" si="45"/>
        <v/>
      </c>
      <c r="L755" s="4" t="str">
        <f t="shared" si="46"/>
        <v/>
      </c>
      <c r="M755" s="4" t="str">
        <f>IF(AND($H755="Expense Total",NOT(ISBLANK($L755))), VLOOKUP($L755,'Cash Flow Report'!$A$7:$T$107,4,FALSE),"")</f>
        <v/>
      </c>
      <c r="O755" s="4" t="str">
        <f t="shared" si="47"/>
        <v/>
      </c>
      <c r="P755" s="4" t="str">
        <f t="shared" si="48"/>
        <v/>
      </c>
      <c r="Q755" s="4" t="str">
        <f>IF(AND($H755="Income Total",NOT(ISBLANK($P755))), VLOOKUP($P755,'Cash Flow Report'!$A$7:$T$107,7,FALSE),"")</f>
        <v/>
      </c>
    </row>
    <row r="756" spans="1:17" x14ac:dyDescent="0.25">
      <c r="A756" t="s">
        <v>937</v>
      </c>
      <c r="B756" t="s">
        <v>18</v>
      </c>
      <c r="C756" t="s">
        <v>36</v>
      </c>
      <c r="D756" t="s">
        <v>46</v>
      </c>
      <c r="E756" t="s">
        <v>18</v>
      </c>
      <c r="F756" t="s">
        <v>18</v>
      </c>
      <c r="G756" t="s">
        <v>938</v>
      </c>
      <c r="H756" t="s">
        <v>18</v>
      </c>
      <c r="I756">
        <v>-3608.4</v>
      </c>
      <c r="K756" s="4" t="str">
        <f t="shared" si="45"/>
        <v/>
      </c>
      <c r="L756" s="4" t="str">
        <f t="shared" si="46"/>
        <v/>
      </c>
      <c r="M756" s="4" t="str">
        <f>IF(AND($H756="Expense Total",NOT(ISBLANK($L756))), VLOOKUP($L756,'Cash Flow Report'!$A$7:$T$107,4,FALSE),"")</f>
        <v/>
      </c>
      <c r="O756" s="4" t="str">
        <f t="shared" si="47"/>
        <v/>
      </c>
      <c r="P756" s="4" t="str">
        <f t="shared" si="48"/>
        <v/>
      </c>
      <c r="Q756" s="4" t="str">
        <f>IF(AND($H756="Income Total",NOT(ISBLANK($P756))), VLOOKUP($P756,'Cash Flow Report'!$A$7:$T$107,7,FALSE),"")</f>
        <v/>
      </c>
    </row>
    <row r="757" spans="1:17" ht="15.75" x14ac:dyDescent="0.25">
      <c r="A757" t="s">
        <v>937</v>
      </c>
      <c r="B757" t="s">
        <v>18</v>
      </c>
      <c r="C757" t="s">
        <v>18</v>
      </c>
      <c r="D757" t="s">
        <v>18</v>
      </c>
      <c r="E757" t="s">
        <v>18</v>
      </c>
      <c r="F757" t="s">
        <v>18</v>
      </c>
      <c r="G757" t="s">
        <v>18</v>
      </c>
      <c r="H757" s="3" t="s">
        <v>35</v>
      </c>
      <c r="I757">
        <v>-3608.4</v>
      </c>
      <c r="K757" s="4">
        <f t="shared" si="45"/>
        <v>-3608.4</v>
      </c>
      <c r="L757" s="4" t="str">
        <f t="shared" si="46"/>
        <v>88 Union</v>
      </c>
      <c r="M757" s="4">
        <f>IF(AND($H757="Expense Total",NOT(ISBLANK($L757))), VLOOKUP($L757,'Cash Flow Report'!$A$7:$T$107,4,FALSE),"")</f>
        <v>-3608.4</v>
      </c>
      <c r="O757" s="4" t="str">
        <f t="shared" si="47"/>
        <v/>
      </c>
      <c r="P757" s="4" t="str">
        <f t="shared" si="48"/>
        <v/>
      </c>
      <c r="Q757" s="4" t="str">
        <f>IF(AND($H757="Income Total",NOT(ISBLANK($P757))), VLOOKUP($P757,'Cash Flow Report'!$A$7:$T$107,7,FALSE),"")</f>
        <v/>
      </c>
    </row>
    <row r="758" spans="1:17" x14ac:dyDescent="0.25">
      <c r="A758" t="s">
        <v>937</v>
      </c>
      <c r="B758" t="s">
        <v>18</v>
      </c>
      <c r="C758" t="s">
        <v>36</v>
      </c>
      <c r="D758" t="s">
        <v>37</v>
      </c>
      <c r="E758" t="s">
        <v>18</v>
      </c>
      <c r="F758" t="s">
        <v>18</v>
      </c>
      <c r="G758" t="s">
        <v>939</v>
      </c>
      <c r="H758" t="s">
        <v>18</v>
      </c>
      <c r="I758">
        <v>190075.32</v>
      </c>
      <c r="K758" s="4" t="str">
        <f t="shared" si="45"/>
        <v/>
      </c>
      <c r="L758" s="4" t="str">
        <f t="shared" si="46"/>
        <v/>
      </c>
      <c r="M758" s="4" t="str">
        <f>IF(AND($H758="Expense Total",NOT(ISBLANK($L758))), VLOOKUP($L758,'Cash Flow Report'!$A$7:$T$107,4,FALSE),"")</f>
        <v/>
      </c>
      <c r="O758" s="4" t="str">
        <f t="shared" si="47"/>
        <v/>
      </c>
      <c r="P758" s="4" t="str">
        <f t="shared" si="48"/>
        <v/>
      </c>
      <c r="Q758" s="4" t="str">
        <f>IF(AND($H758="Income Total",NOT(ISBLANK($P758))), VLOOKUP($P758,'Cash Flow Report'!$A$7:$T$107,7,FALSE),"")</f>
        <v/>
      </c>
    </row>
    <row r="759" spans="1:17" ht="15.75" x14ac:dyDescent="0.25">
      <c r="A759" t="s">
        <v>937</v>
      </c>
      <c r="B759" t="s">
        <v>18</v>
      </c>
      <c r="C759" t="s">
        <v>18</v>
      </c>
      <c r="D759" t="s">
        <v>18</v>
      </c>
      <c r="E759" t="s">
        <v>18</v>
      </c>
      <c r="F759" t="s">
        <v>18</v>
      </c>
      <c r="G759" t="s">
        <v>18</v>
      </c>
      <c r="H759" s="3" t="s">
        <v>39</v>
      </c>
      <c r="I759">
        <v>190075.32</v>
      </c>
      <c r="K759" s="4" t="str">
        <f t="shared" si="45"/>
        <v/>
      </c>
      <c r="L759" s="4" t="str">
        <f t="shared" si="46"/>
        <v/>
      </c>
      <c r="M759" s="4" t="str">
        <f>IF(AND($H759="Expense Total",NOT(ISBLANK($L759))), VLOOKUP($L759,'Cash Flow Report'!$A$7:$T$107,4,FALSE),"")</f>
        <v/>
      </c>
      <c r="O759" s="4">
        <f t="shared" si="47"/>
        <v>190075.32</v>
      </c>
      <c r="P759" s="4" t="str">
        <f t="shared" si="48"/>
        <v>88 Union</v>
      </c>
      <c r="Q759" s="4">
        <f>IF(AND($H759="Income Total",NOT(ISBLANK($P759))), VLOOKUP($P759,'Cash Flow Report'!$A$7:$T$107,7,FALSE),"")</f>
        <v>190075.32</v>
      </c>
    </row>
    <row r="760" spans="1:17" x14ac:dyDescent="0.25">
      <c r="K760" s="4" t="str">
        <f t="shared" si="45"/>
        <v/>
      </c>
      <c r="L760" s="4" t="str">
        <f t="shared" si="46"/>
        <v/>
      </c>
      <c r="M760" s="4" t="str">
        <f>IF(AND($H760="Expense Total",NOT(ISBLANK($L760))), VLOOKUP($L760,'Cash Flow Report'!$A$7:$T$107,4,FALSE),"")</f>
        <v/>
      </c>
      <c r="O760" s="4" t="str">
        <f t="shared" si="47"/>
        <v/>
      </c>
      <c r="P760" s="4" t="str">
        <f t="shared" si="48"/>
        <v/>
      </c>
      <c r="Q760" s="4" t="str">
        <f>IF(AND($H760="Income Total",NOT(ISBLANK($P760))), VLOOKUP($P760,'Cash Flow Report'!$A$7:$T$107,7,FALSE),"")</f>
        <v/>
      </c>
    </row>
    <row r="761" spans="1:17" x14ac:dyDescent="0.25">
      <c r="A761" t="s">
        <v>940</v>
      </c>
      <c r="B761" t="s">
        <v>18</v>
      </c>
      <c r="C761" t="s">
        <v>59</v>
      </c>
      <c r="D761" t="s">
        <v>247</v>
      </c>
      <c r="E761" t="s">
        <v>564</v>
      </c>
      <c r="F761" t="s">
        <v>18</v>
      </c>
      <c r="G761" t="s">
        <v>941</v>
      </c>
      <c r="H761" t="s">
        <v>18</v>
      </c>
      <c r="I761">
        <v>-203405.11</v>
      </c>
      <c r="K761" s="4" t="str">
        <f t="shared" si="45"/>
        <v/>
      </c>
      <c r="L761" s="4" t="str">
        <f t="shared" si="46"/>
        <v/>
      </c>
      <c r="M761" s="4" t="str">
        <f>IF(AND($H761="Expense Total",NOT(ISBLANK($L761))), VLOOKUP($L761,'Cash Flow Report'!$A$7:$T$107,4,FALSE),"")</f>
        <v/>
      </c>
      <c r="O761" s="4" t="str">
        <f t="shared" si="47"/>
        <v/>
      </c>
      <c r="P761" s="4" t="str">
        <f t="shared" si="48"/>
        <v/>
      </c>
      <c r="Q761" s="4" t="str">
        <f>IF(AND($H761="Income Total",NOT(ISBLANK($P761))), VLOOKUP($P761,'Cash Flow Report'!$A$7:$T$107,7,FALSE),"")</f>
        <v/>
      </c>
    </row>
    <row r="762" spans="1:17" x14ac:dyDescent="0.25">
      <c r="A762" s="5" t="s">
        <v>940</v>
      </c>
      <c r="B762" s="5" t="s">
        <v>18</v>
      </c>
      <c r="C762" s="5" t="s">
        <v>36</v>
      </c>
      <c r="D762" s="5" t="s">
        <v>167</v>
      </c>
      <c r="E762" s="5" t="s">
        <v>18</v>
      </c>
      <c r="F762" s="5" t="s">
        <v>18</v>
      </c>
      <c r="G762" s="5" t="s">
        <v>941</v>
      </c>
      <c r="H762" s="5" t="s">
        <v>18</v>
      </c>
      <c r="I762" s="5">
        <v>203405.11</v>
      </c>
      <c r="K762" s="4" t="str">
        <f t="shared" si="45"/>
        <v/>
      </c>
      <c r="L762" s="4" t="str">
        <f t="shared" si="46"/>
        <v/>
      </c>
      <c r="M762" s="4" t="str">
        <f>IF(AND($H762="Expense Total",NOT(ISBLANK($L762))), VLOOKUP($L762,'Cash Flow Report'!$A$7:$T$107,4,FALSE),"")</f>
        <v/>
      </c>
      <c r="O762" s="4" t="str">
        <f t="shared" si="47"/>
        <v/>
      </c>
      <c r="P762" s="4" t="str">
        <f t="shared" si="48"/>
        <v/>
      </c>
      <c r="Q762" s="4" t="str">
        <f>IF(AND($H762="Income Total",NOT(ISBLANK($P762))), VLOOKUP($P762,'Cash Flow Report'!$A$7:$T$107,7,FALSE),"")</f>
        <v/>
      </c>
    </row>
    <row r="763" spans="1:17" ht="15.75" x14ac:dyDescent="0.25">
      <c r="A763" t="s">
        <v>940</v>
      </c>
      <c r="B763" t="s">
        <v>18</v>
      </c>
      <c r="C763" t="s">
        <v>18</v>
      </c>
      <c r="D763" t="s">
        <v>18</v>
      </c>
      <c r="E763" t="s">
        <v>18</v>
      </c>
      <c r="F763" t="s">
        <v>18</v>
      </c>
      <c r="G763" t="s">
        <v>18</v>
      </c>
      <c r="H763" s="3" t="s">
        <v>35</v>
      </c>
      <c r="I763">
        <v>0</v>
      </c>
      <c r="K763" s="4">
        <f t="shared" si="45"/>
        <v>0</v>
      </c>
      <c r="L763" s="4" t="str">
        <f t="shared" si="46"/>
        <v>89 Van Buren</v>
      </c>
      <c r="M763" s="4">
        <f>IF(AND($H763="Expense Total",NOT(ISBLANK($L763))), VLOOKUP($L763,'Cash Flow Report'!$A$7:$T$107,4,FALSE),"")</f>
        <v>0</v>
      </c>
      <c r="O763" s="4" t="str">
        <f t="shared" si="47"/>
        <v/>
      </c>
      <c r="P763" s="4" t="str">
        <f t="shared" si="48"/>
        <v/>
      </c>
      <c r="Q763" s="4" t="str">
        <f>IF(AND($H763="Income Total",NOT(ISBLANK($P763))), VLOOKUP($P763,'Cash Flow Report'!$A$7:$T$107,7,FALSE),"")</f>
        <v/>
      </c>
    </row>
    <row r="764" spans="1:17" x14ac:dyDescent="0.25">
      <c r="A764" t="s">
        <v>940</v>
      </c>
      <c r="B764" t="s">
        <v>168</v>
      </c>
      <c r="C764" t="s">
        <v>169</v>
      </c>
      <c r="D764" t="s">
        <v>170</v>
      </c>
      <c r="E764" t="s">
        <v>171</v>
      </c>
      <c r="F764" t="s">
        <v>18</v>
      </c>
      <c r="G764" t="s">
        <v>941</v>
      </c>
      <c r="H764" t="s">
        <v>18</v>
      </c>
      <c r="I764">
        <v>491580</v>
      </c>
      <c r="K764" s="4" t="str">
        <f t="shared" si="45"/>
        <v/>
      </c>
      <c r="L764" s="4" t="str">
        <f t="shared" si="46"/>
        <v/>
      </c>
      <c r="M764" s="4" t="str">
        <f>IF(AND($H764="Expense Total",NOT(ISBLANK($L764))), VLOOKUP($L764,'Cash Flow Report'!$A$7:$T$107,4,FALSE),"")</f>
        <v/>
      </c>
      <c r="O764" s="4" t="str">
        <f t="shared" si="47"/>
        <v/>
      </c>
      <c r="P764" s="4" t="str">
        <f t="shared" si="48"/>
        <v/>
      </c>
      <c r="Q764" s="4" t="str">
        <f>IF(AND($H764="Income Total",NOT(ISBLANK($P764))), VLOOKUP($P764,'Cash Flow Report'!$A$7:$T$107,7,FALSE),"")</f>
        <v/>
      </c>
    </row>
    <row r="765" spans="1:17" x14ac:dyDescent="0.25">
      <c r="A765" t="s">
        <v>940</v>
      </c>
      <c r="B765" t="s">
        <v>18</v>
      </c>
      <c r="C765" t="s">
        <v>36</v>
      </c>
      <c r="D765" t="s">
        <v>37</v>
      </c>
      <c r="E765" t="s">
        <v>18</v>
      </c>
      <c r="F765" t="s">
        <v>18</v>
      </c>
      <c r="G765" t="s">
        <v>942</v>
      </c>
      <c r="H765" t="s">
        <v>18</v>
      </c>
      <c r="I765">
        <v>228395.82</v>
      </c>
      <c r="K765" s="4" t="str">
        <f t="shared" si="45"/>
        <v/>
      </c>
      <c r="L765" s="4" t="str">
        <f t="shared" si="46"/>
        <v/>
      </c>
      <c r="M765" s="4" t="str">
        <f>IF(AND($H765="Expense Total",NOT(ISBLANK($L765))), VLOOKUP($L765,'Cash Flow Report'!$A$7:$T$107,4,FALSE),"")</f>
        <v/>
      </c>
      <c r="O765" s="4" t="str">
        <f t="shared" si="47"/>
        <v/>
      </c>
      <c r="P765" s="4" t="str">
        <f t="shared" si="48"/>
        <v/>
      </c>
      <c r="Q765" s="4" t="str">
        <f>IF(AND($H765="Income Total",NOT(ISBLANK($P765))), VLOOKUP($P765,'Cash Flow Report'!$A$7:$T$107,7,FALSE),"")</f>
        <v/>
      </c>
    </row>
    <row r="766" spans="1:17" ht="15.75" x14ac:dyDescent="0.25">
      <c r="A766" t="s">
        <v>940</v>
      </c>
      <c r="B766" t="s">
        <v>18</v>
      </c>
      <c r="C766" t="s">
        <v>18</v>
      </c>
      <c r="D766" t="s">
        <v>18</v>
      </c>
      <c r="E766" t="s">
        <v>18</v>
      </c>
      <c r="F766" t="s">
        <v>18</v>
      </c>
      <c r="G766" t="s">
        <v>18</v>
      </c>
      <c r="H766" s="3" t="s">
        <v>39</v>
      </c>
      <c r="I766">
        <v>719975.82</v>
      </c>
      <c r="K766" s="4" t="str">
        <f t="shared" si="45"/>
        <v/>
      </c>
      <c r="L766" s="4" t="str">
        <f t="shared" si="46"/>
        <v/>
      </c>
      <c r="M766" s="4" t="str">
        <f>IF(AND($H766="Expense Total",NOT(ISBLANK($L766))), VLOOKUP($L766,'Cash Flow Report'!$A$7:$T$107,4,FALSE),"")</f>
        <v/>
      </c>
      <c r="O766" s="4">
        <f t="shared" si="47"/>
        <v>719975.82</v>
      </c>
      <c r="P766" s="4" t="str">
        <f t="shared" si="48"/>
        <v>89 Van Buren</v>
      </c>
      <c r="Q766" s="4">
        <f>IF(AND($H766="Income Total",NOT(ISBLANK($P766))), VLOOKUP($P766,'Cash Flow Report'!$A$7:$T$107,7,FALSE),"")</f>
        <v>719975.82</v>
      </c>
    </row>
    <row r="767" spans="1:17" x14ac:dyDescent="0.25">
      <c r="K767" s="4" t="str">
        <f t="shared" si="45"/>
        <v/>
      </c>
      <c r="L767" s="4" t="str">
        <f t="shared" si="46"/>
        <v/>
      </c>
      <c r="M767" s="4" t="str">
        <f>IF(AND($H767="Expense Total",NOT(ISBLANK($L767))), VLOOKUP($L767,'Cash Flow Report'!$A$7:$T$107,4,FALSE),"")</f>
        <v/>
      </c>
      <c r="O767" s="4" t="str">
        <f t="shared" si="47"/>
        <v/>
      </c>
      <c r="P767" s="4" t="str">
        <f t="shared" si="48"/>
        <v/>
      </c>
      <c r="Q767" s="4" t="str">
        <f>IF(AND($H767="Income Total",NOT(ISBLANK($P767))), VLOOKUP($P767,'Cash Flow Report'!$A$7:$T$107,7,FALSE),"")</f>
        <v/>
      </c>
    </row>
    <row r="768" spans="1:17" x14ac:dyDescent="0.25">
      <c r="A768" t="s">
        <v>943</v>
      </c>
      <c r="B768" t="s">
        <v>944</v>
      </c>
      <c r="C768" t="s">
        <v>15</v>
      </c>
      <c r="D768" t="s">
        <v>55</v>
      </c>
      <c r="E768" t="s">
        <v>945</v>
      </c>
      <c r="F768" t="s">
        <v>18</v>
      </c>
      <c r="G768" t="s">
        <v>946</v>
      </c>
      <c r="H768" t="s">
        <v>947</v>
      </c>
      <c r="I768">
        <v>212629.98</v>
      </c>
      <c r="K768" s="4" t="str">
        <f t="shared" si="45"/>
        <v/>
      </c>
      <c r="L768" s="4" t="str">
        <f t="shared" si="46"/>
        <v/>
      </c>
      <c r="M768" s="4" t="str">
        <f>IF(AND($H768="Expense Total",NOT(ISBLANK($L768))), VLOOKUP($L768,'Cash Flow Report'!$A$7:$T$107,4,FALSE),"")</f>
        <v/>
      </c>
      <c r="O768" s="4" t="str">
        <f t="shared" si="47"/>
        <v/>
      </c>
      <c r="P768" s="4" t="str">
        <f t="shared" si="48"/>
        <v/>
      </c>
      <c r="Q768" s="4" t="str">
        <f>IF(AND($H768="Income Total",NOT(ISBLANK($P768))), VLOOKUP($P768,'Cash Flow Report'!$A$7:$T$107,7,FALSE),"")</f>
        <v/>
      </c>
    </row>
    <row r="769" spans="1:17" x14ac:dyDescent="0.25">
      <c r="A769" t="s">
        <v>943</v>
      </c>
      <c r="B769" t="s">
        <v>18</v>
      </c>
      <c r="C769" t="s">
        <v>59</v>
      </c>
      <c r="D769" t="s">
        <v>60</v>
      </c>
      <c r="E769" t="s">
        <v>945</v>
      </c>
      <c r="F769" t="s">
        <v>18</v>
      </c>
      <c r="G769" t="s">
        <v>946</v>
      </c>
      <c r="H769" t="s">
        <v>18</v>
      </c>
      <c r="I769">
        <v>0</v>
      </c>
      <c r="K769" s="4" t="str">
        <f t="shared" si="45"/>
        <v/>
      </c>
      <c r="L769" s="4" t="str">
        <f t="shared" si="46"/>
        <v/>
      </c>
      <c r="M769" s="4" t="str">
        <f>IF(AND($H769="Expense Total",NOT(ISBLANK($L769))), VLOOKUP($L769,'Cash Flow Report'!$A$7:$T$107,4,FALSE),"")</f>
        <v/>
      </c>
      <c r="O769" s="4" t="str">
        <f t="shared" si="47"/>
        <v/>
      </c>
      <c r="P769" s="4" t="str">
        <f t="shared" si="48"/>
        <v/>
      </c>
      <c r="Q769" s="4" t="str">
        <f>IF(AND($H769="Income Total",NOT(ISBLANK($P769))), VLOOKUP($P769,'Cash Flow Report'!$A$7:$T$107,7,FALSE),"")</f>
        <v/>
      </c>
    </row>
    <row r="770" spans="1:17" x14ac:dyDescent="0.25">
      <c r="A770" t="s">
        <v>943</v>
      </c>
      <c r="B770" t="s">
        <v>948</v>
      </c>
      <c r="C770" t="s">
        <v>15</v>
      </c>
      <c r="D770" t="s">
        <v>22</v>
      </c>
      <c r="E770" t="s">
        <v>945</v>
      </c>
      <c r="F770" t="s">
        <v>18</v>
      </c>
      <c r="G770" t="s">
        <v>946</v>
      </c>
      <c r="H770" t="s">
        <v>947</v>
      </c>
      <c r="I770">
        <v>48793.02</v>
      </c>
      <c r="K770" s="4" t="str">
        <f t="shared" si="45"/>
        <v/>
      </c>
      <c r="L770" s="4" t="str">
        <f t="shared" si="46"/>
        <v/>
      </c>
      <c r="M770" s="4" t="str">
        <f>IF(AND($H770="Expense Total",NOT(ISBLANK($L770))), VLOOKUP($L770,'Cash Flow Report'!$A$7:$T$107,4,FALSE),"")</f>
        <v/>
      </c>
      <c r="O770" s="4" t="str">
        <f t="shared" si="47"/>
        <v/>
      </c>
      <c r="P770" s="4" t="str">
        <f t="shared" si="48"/>
        <v/>
      </c>
      <c r="Q770" s="4" t="str">
        <f>IF(AND($H770="Income Total",NOT(ISBLANK($P770))), VLOOKUP($P770,'Cash Flow Report'!$A$7:$T$107,7,FALSE),"")</f>
        <v/>
      </c>
    </row>
    <row r="771" spans="1:17" x14ac:dyDescent="0.25">
      <c r="A771" t="s">
        <v>943</v>
      </c>
      <c r="B771" t="s">
        <v>18</v>
      </c>
      <c r="C771" t="s">
        <v>59</v>
      </c>
      <c r="D771" t="s">
        <v>203</v>
      </c>
      <c r="E771" t="s">
        <v>945</v>
      </c>
      <c r="F771" t="s">
        <v>18</v>
      </c>
      <c r="G771" t="s">
        <v>946</v>
      </c>
      <c r="H771" t="s">
        <v>18</v>
      </c>
      <c r="I771">
        <v>0</v>
      </c>
      <c r="K771" s="4" t="str">
        <f t="shared" si="45"/>
        <v/>
      </c>
      <c r="L771" s="4" t="str">
        <f t="shared" si="46"/>
        <v/>
      </c>
      <c r="M771" s="4" t="str">
        <f>IF(AND($H771="Expense Total",NOT(ISBLANK($L771))), VLOOKUP($L771,'Cash Flow Report'!$A$7:$T$107,4,FALSE),"")</f>
        <v/>
      </c>
      <c r="O771" s="4" t="str">
        <f t="shared" si="47"/>
        <v/>
      </c>
      <c r="P771" s="4" t="str">
        <f t="shared" si="48"/>
        <v/>
      </c>
      <c r="Q771" s="4" t="str">
        <f>IF(AND($H771="Income Total",NOT(ISBLANK($P771))), VLOOKUP($P771,'Cash Flow Report'!$A$7:$T$107,7,FALSE),"")</f>
        <v/>
      </c>
    </row>
    <row r="772" spans="1:17" x14ac:dyDescent="0.25">
      <c r="A772" t="s">
        <v>943</v>
      </c>
      <c r="B772" t="s">
        <v>949</v>
      </c>
      <c r="C772" t="s">
        <v>15</v>
      </c>
      <c r="D772" t="s">
        <v>137</v>
      </c>
      <c r="E772" t="s">
        <v>945</v>
      </c>
      <c r="F772" t="s">
        <v>18</v>
      </c>
      <c r="G772" t="s">
        <v>946</v>
      </c>
      <c r="H772" t="s">
        <v>947</v>
      </c>
      <c r="I772">
        <v>27468.07</v>
      </c>
      <c r="K772" s="4" t="str">
        <f t="shared" si="45"/>
        <v/>
      </c>
      <c r="L772" s="4" t="str">
        <f t="shared" si="46"/>
        <v/>
      </c>
      <c r="M772" s="4" t="str">
        <f>IF(AND($H772="Expense Total",NOT(ISBLANK($L772))), VLOOKUP($L772,'Cash Flow Report'!$A$7:$T$107,4,FALSE),"")</f>
        <v/>
      </c>
      <c r="O772" s="4" t="str">
        <f t="shared" si="47"/>
        <v/>
      </c>
      <c r="P772" s="4" t="str">
        <f t="shared" si="48"/>
        <v/>
      </c>
      <c r="Q772" s="4" t="str">
        <f>IF(AND($H772="Income Total",NOT(ISBLANK($P772))), VLOOKUP($P772,'Cash Flow Report'!$A$7:$T$107,7,FALSE),"")</f>
        <v/>
      </c>
    </row>
    <row r="773" spans="1:17" x14ac:dyDescent="0.25">
      <c r="A773" t="s">
        <v>943</v>
      </c>
      <c r="B773" t="s">
        <v>18</v>
      </c>
      <c r="C773" t="s">
        <v>59</v>
      </c>
      <c r="D773" t="s">
        <v>440</v>
      </c>
      <c r="E773" t="s">
        <v>945</v>
      </c>
      <c r="F773" t="s">
        <v>18</v>
      </c>
      <c r="G773" t="s">
        <v>946</v>
      </c>
      <c r="H773" t="s">
        <v>18</v>
      </c>
      <c r="I773">
        <v>0</v>
      </c>
      <c r="K773" s="4" t="str">
        <f t="shared" si="45"/>
        <v/>
      </c>
      <c r="L773" s="4" t="str">
        <f t="shared" si="46"/>
        <v/>
      </c>
      <c r="M773" s="4" t="str">
        <f>IF(AND($H773="Expense Total",NOT(ISBLANK($L773))), VLOOKUP($L773,'Cash Flow Report'!$A$7:$T$107,4,FALSE),"")</f>
        <v/>
      </c>
      <c r="O773" s="4" t="str">
        <f t="shared" si="47"/>
        <v/>
      </c>
      <c r="P773" s="4" t="str">
        <f t="shared" si="48"/>
        <v/>
      </c>
      <c r="Q773" s="4" t="str">
        <f>IF(AND($H773="Income Total",NOT(ISBLANK($P773))), VLOOKUP($P773,'Cash Flow Report'!$A$7:$T$107,7,FALSE),"")</f>
        <v/>
      </c>
    </row>
    <row r="774" spans="1:17" x14ac:dyDescent="0.25">
      <c r="A774" t="s">
        <v>943</v>
      </c>
      <c r="B774" t="s">
        <v>18</v>
      </c>
      <c r="C774" t="s">
        <v>36</v>
      </c>
      <c r="D774" t="s">
        <v>46</v>
      </c>
      <c r="E774" t="s">
        <v>18</v>
      </c>
      <c r="F774" t="s">
        <v>18</v>
      </c>
      <c r="G774" t="s">
        <v>950</v>
      </c>
      <c r="H774" t="s">
        <v>18</v>
      </c>
      <c r="I774">
        <v>-1257.1199999999999</v>
      </c>
      <c r="K774" s="4" t="str">
        <f t="shared" ref="K774:K837" si="49">IF($H774="Expense Total", I774,"")</f>
        <v/>
      </c>
      <c r="L774" s="4" t="str">
        <f t="shared" ref="L774:L837" si="50">IF($H774="Expense Total", $A774,"")</f>
        <v/>
      </c>
      <c r="M774" s="4" t="str">
        <f>IF(AND($H774="Expense Total",NOT(ISBLANK($L774))), VLOOKUP($L774,'Cash Flow Report'!$A$7:$T$107,4,FALSE),"")</f>
        <v/>
      </c>
      <c r="O774" s="4" t="str">
        <f t="shared" ref="O774:O837" si="51">IF($H774="Income Total", $I774,"")</f>
        <v/>
      </c>
      <c r="P774" s="4" t="str">
        <f t="shared" ref="P774:P837" si="52">IF($H774="Income Total", $A774,"")</f>
        <v/>
      </c>
      <c r="Q774" s="4" t="str">
        <f>IF(AND($H774="Income Total",NOT(ISBLANK($P774))), VLOOKUP($P774,'Cash Flow Report'!$A$7:$T$107,7,FALSE),"")</f>
        <v/>
      </c>
    </row>
    <row r="775" spans="1:17" x14ac:dyDescent="0.25">
      <c r="A775" t="s">
        <v>943</v>
      </c>
      <c r="B775" t="s">
        <v>18</v>
      </c>
      <c r="C775" t="s">
        <v>36</v>
      </c>
      <c r="D775" t="s">
        <v>46</v>
      </c>
      <c r="E775" t="s">
        <v>18</v>
      </c>
      <c r="F775" t="s">
        <v>18</v>
      </c>
      <c r="G775" t="s">
        <v>951</v>
      </c>
      <c r="H775" t="s">
        <v>18</v>
      </c>
      <c r="I775">
        <v>-6498.66</v>
      </c>
      <c r="K775" s="4" t="str">
        <f t="shared" si="49"/>
        <v/>
      </c>
      <c r="L775" s="4" t="str">
        <f t="shared" si="50"/>
        <v/>
      </c>
      <c r="M775" s="4" t="str">
        <f>IF(AND($H775="Expense Total",NOT(ISBLANK($L775))), VLOOKUP($L775,'Cash Flow Report'!$A$7:$T$107,4,FALSE),"")</f>
        <v/>
      </c>
      <c r="O775" s="4" t="str">
        <f t="shared" si="51"/>
        <v/>
      </c>
      <c r="P775" s="4" t="str">
        <f t="shared" si="52"/>
        <v/>
      </c>
      <c r="Q775" s="4" t="str">
        <f>IF(AND($H775="Income Total",NOT(ISBLANK($P775))), VLOOKUP($P775,'Cash Flow Report'!$A$7:$T$107,7,FALSE),"")</f>
        <v/>
      </c>
    </row>
    <row r="776" spans="1:17" x14ac:dyDescent="0.25">
      <c r="A776" t="s">
        <v>943</v>
      </c>
      <c r="B776" t="s">
        <v>952</v>
      </c>
      <c r="C776" t="s">
        <v>15</v>
      </c>
      <c r="D776" t="s">
        <v>48</v>
      </c>
      <c r="E776" t="s">
        <v>945</v>
      </c>
      <c r="F776" t="s">
        <v>18</v>
      </c>
      <c r="G776" t="s">
        <v>946</v>
      </c>
      <c r="H776" t="s">
        <v>947</v>
      </c>
      <c r="I776">
        <v>30521.01</v>
      </c>
      <c r="K776" s="4" t="str">
        <f t="shared" si="49"/>
        <v/>
      </c>
      <c r="L776" s="4" t="str">
        <f t="shared" si="50"/>
        <v/>
      </c>
      <c r="M776" s="4" t="str">
        <f>IF(AND($H776="Expense Total",NOT(ISBLANK($L776))), VLOOKUP($L776,'Cash Flow Report'!$A$7:$T$107,4,FALSE),"")</f>
        <v/>
      </c>
      <c r="O776" s="4" t="str">
        <f t="shared" si="51"/>
        <v/>
      </c>
      <c r="P776" s="4" t="str">
        <f t="shared" si="52"/>
        <v/>
      </c>
      <c r="Q776" s="4" t="str">
        <f>IF(AND($H776="Income Total",NOT(ISBLANK($P776))), VLOOKUP($P776,'Cash Flow Report'!$A$7:$T$107,7,FALSE),"")</f>
        <v/>
      </c>
    </row>
    <row r="777" spans="1:17" x14ac:dyDescent="0.25">
      <c r="A777" t="s">
        <v>943</v>
      </c>
      <c r="B777" t="s">
        <v>18</v>
      </c>
      <c r="C777" t="s">
        <v>59</v>
      </c>
      <c r="D777" t="s">
        <v>179</v>
      </c>
      <c r="E777" t="s">
        <v>945</v>
      </c>
      <c r="F777" t="s">
        <v>18</v>
      </c>
      <c r="G777" t="s">
        <v>946</v>
      </c>
      <c r="H777" t="s">
        <v>18</v>
      </c>
      <c r="I777">
        <v>0</v>
      </c>
      <c r="K777" s="4" t="str">
        <f t="shared" si="49"/>
        <v/>
      </c>
      <c r="L777" s="4" t="str">
        <f t="shared" si="50"/>
        <v/>
      </c>
      <c r="M777" s="4" t="str">
        <f>IF(AND($H777="Expense Total",NOT(ISBLANK($L777))), VLOOKUP($L777,'Cash Flow Report'!$A$7:$T$107,4,FALSE),"")</f>
        <v/>
      </c>
      <c r="O777" s="4" t="str">
        <f t="shared" si="51"/>
        <v/>
      </c>
      <c r="P777" s="4" t="str">
        <f t="shared" si="52"/>
        <v/>
      </c>
      <c r="Q777" s="4" t="str">
        <f>IF(AND($H777="Income Total",NOT(ISBLANK($P777))), VLOOKUP($P777,'Cash Flow Report'!$A$7:$T$107,7,FALSE),"")</f>
        <v/>
      </c>
    </row>
    <row r="778" spans="1:17" ht="15.75" x14ac:dyDescent="0.25">
      <c r="A778" t="s">
        <v>943</v>
      </c>
      <c r="B778" t="s">
        <v>18</v>
      </c>
      <c r="C778" t="s">
        <v>18</v>
      </c>
      <c r="D778" t="s">
        <v>18</v>
      </c>
      <c r="E778" t="s">
        <v>18</v>
      </c>
      <c r="F778" t="s">
        <v>18</v>
      </c>
      <c r="G778" t="s">
        <v>18</v>
      </c>
      <c r="H778" s="3" t="s">
        <v>35</v>
      </c>
      <c r="I778">
        <v>311656.3</v>
      </c>
      <c r="K778" s="4">
        <f t="shared" si="49"/>
        <v>311656.3</v>
      </c>
      <c r="L778" s="4" t="str">
        <f t="shared" si="50"/>
        <v>90 Wapello</v>
      </c>
      <c r="M778" s="4">
        <f>IF(AND($H778="Expense Total",NOT(ISBLANK($L778))), VLOOKUP($L778,'Cash Flow Report'!$A$7:$T$107,4,FALSE),"")</f>
        <v>311656.3</v>
      </c>
      <c r="O778" s="4" t="str">
        <f t="shared" si="51"/>
        <v/>
      </c>
      <c r="P778" s="4" t="str">
        <f t="shared" si="52"/>
        <v/>
      </c>
      <c r="Q778" s="4" t="str">
        <f>IF(AND($H778="Income Total",NOT(ISBLANK($P778))), VLOOKUP($P778,'Cash Flow Report'!$A$7:$T$107,7,FALSE),"")</f>
        <v/>
      </c>
    </row>
    <row r="779" spans="1:17" x14ac:dyDescent="0.25">
      <c r="A779" t="s">
        <v>943</v>
      </c>
      <c r="B779" t="s">
        <v>18</v>
      </c>
      <c r="C779" t="s">
        <v>36</v>
      </c>
      <c r="D779" t="s">
        <v>37</v>
      </c>
      <c r="E779" t="s">
        <v>18</v>
      </c>
      <c r="F779" t="s">
        <v>18</v>
      </c>
      <c r="G779" t="s">
        <v>953</v>
      </c>
      <c r="H779" t="s">
        <v>18</v>
      </c>
      <c r="I779">
        <v>257451.11</v>
      </c>
      <c r="K779" s="4" t="str">
        <f t="shared" si="49"/>
        <v/>
      </c>
      <c r="L779" s="4" t="str">
        <f t="shared" si="50"/>
        <v/>
      </c>
      <c r="M779" s="4" t="str">
        <f>IF(AND($H779="Expense Total",NOT(ISBLANK($L779))), VLOOKUP($L779,'Cash Flow Report'!$A$7:$T$107,4,FALSE),"")</f>
        <v/>
      </c>
      <c r="O779" s="4" t="str">
        <f t="shared" si="51"/>
        <v/>
      </c>
      <c r="P779" s="4" t="str">
        <f t="shared" si="52"/>
        <v/>
      </c>
      <c r="Q779" s="4" t="str">
        <f>IF(AND($H779="Income Total",NOT(ISBLANK($P779))), VLOOKUP($P779,'Cash Flow Report'!$A$7:$T$107,7,FALSE),"")</f>
        <v/>
      </c>
    </row>
    <row r="780" spans="1:17" ht="15.75" x14ac:dyDescent="0.25">
      <c r="A780" t="s">
        <v>943</v>
      </c>
      <c r="B780" t="s">
        <v>18</v>
      </c>
      <c r="C780" t="s">
        <v>18</v>
      </c>
      <c r="D780" t="s">
        <v>18</v>
      </c>
      <c r="E780" t="s">
        <v>18</v>
      </c>
      <c r="F780" t="s">
        <v>18</v>
      </c>
      <c r="G780" t="s">
        <v>18</v>
      </c>
      <c r="H780" s="3" t="s">
        <v>39</v>
      </c>
      <c r="I780">
        <v>257451.11</v>
      </c>
      <c r="K780" s="4" t="str">
        <f t="shared" si="49"/>
        <v/>
      </c>
      <c r="L780" s="4" t="str">
        <f t="shared" si="50"/>
        <v/>
      </c>
      <c r="M780" s="4" t="str">
        <f>IF(AND($H780="Expense Total",NOT(ISBLANK($L780))), VLOOKUP($L780,'Cash Flow Report'!$A$7:$T$107,4,FALSE),"")</f>
        <v/>
      </c>
      <c r="O780" s="4">
        <f t="shared" si="51"/>
        <v>257451.11</v>
      </c>
      <c r="P780" s="4" t="str">
        <f t="shared" si="52"/>
        <v>90 Wapello</v>
      </c>
      <c r="Q780" s="4">
        <f>IF(AND($H780="Income Total",NOT(ISBLANK($P780))), VLOOKUP($P780,'Cash Flow Report'!$A$7:$T$107,7,FALSE),"")</f>
        <v>257451.11</v>
      </c>
    </row>
    <row r="781" spans="1:17" x14ac:dyDescent="0.25">
      <c r="K781" s="4" t="str">
        <f t="shared" si="49"/>
        <v/>
      </c>
      <c r="L781" s="4" t="str">
        <f t="shared" si="50"/>
        <v/>
      </c>
      <c r="M781" s="4" t="str">
        <f>IF(AND($H781="Expense Total",NOT(ISBLANK($L781))), VLOOKUP($L781,'Cash Flow Report'!$A$7:$T$107,4,FALSE),"")</f>
        <v/>
      </c>
      <c r="O781" s="4" t="str">
        <f t="shared" si="51"/>
        <v/>
      </c>
      <c r="P781" s="4" t="str">
        <f t="shared" si="52"/>
        <v/>
      </c>
      <c r="Q781" s="4" t="str">
        <f>IF(AND($H781="Income Total",NOT(ISBLANK($P781))), VLOOKUP($P781,'Cash Flow Report'!$A$7:$T$107,7,FALSE),"")</f>
        <v/>
      </c>
    </row>
    <row r="782" spans="1:17" x14ac:dyDescent="0.25">
      <c r="A782" t="s">
        <v>954</v>
      </c>
      <c r="B782" t="s">
        <v>955</v>
      </c>
      <c r="C782" t="s">
        <v>15</v>
      </c>
      <c r="D782" t="s">
        <v>55</v>
      </c>
      <c r="E782" t="s">
        <v>683</v>
      </c>
      <c r="F782" t="s">
        <v>18</v>
      </c>
      <c r="G782" t="s">
        <v>956</v>
      </c>
      <c r="H782" t="s">
        <v>957</v>
      </c>
      <c r="I782">
        <v>4850</v>
      </c>
      <c r="K782" s="4" t="str">
        <f t="shared" si="49"/>
        <v/>
      </c>
      <c r="L782" s="4" t="str">
        <f t="shared" si="50"/>
        <v/>
      </c>
      <c r="M782" s="4" t="str">
        <f>IF(AND($H782="Expense Total",NOT(ISBLANK($L782))), VLOOKUP($L782,'Cash Flow Report'!$A$7:$T$107,4,FALSE),"")</f>
        <v/>
      </c>
      <c r="O782" s="4" t="str">
        <f t="shared" si="51"/>
        <v/>
      </c>
      <c r="P782" s="4" t="str">
        <f t="shared" si="52"/>
        <v/>
      </c>
      <c r="Q782" s="4" t="str">
        <f>IF(AND($H782="Income Total",NOT(ISBLANK($P782))), VLOOKUP($P782,'Cash Flow Report'!$A$7:$T$107,7,FALSE),"")</f>
        <v/>
      </c>
    </row>
    <row r="783" spans="1:17" x14ac:dyDescent="0.25">
      <c r="A783" t="s">
        <v>954</v>
      </c>
      <c r="B783" t="s">
        <v>18</v>
      </c>
      <c r="C783" t="s">
        <v>59</v>
      </c>
      <c r="D783" t="s">
        <v>737</v>
      </c>
      <c r="E783" t="s">
        <v>18</v>
      </c>
      <c r="F783" t="s">
        <v>18</v>
      </c>
      <c r="G783" t="s">
        <v>958</v>
      </c>
      <c r="H783" t="s">
        <v>18</v>
      </c>
      <c r="I783">
        <v>0</v>
      </c>
      <c r="K783" s="4" t="str">
        <f t="shared" si="49"/>
        <v/>
      </c>
      <c r="L783" s="4" t="str">
        <f t="shared" si="50"/>
        <v/>
      </c>
      <c r="M783" s="4" t="str">
        <f>IF(AND($H783="Expense Total",NOT(ISBLANK($L783))), VLOOKUP($L783,'Cash Flow Report'!$A$7:$T$107,4,FALSE),"")</f>
        <v/>
      </c>
      <c r="O783" s="4" t="str">
        <f t="shared" si="51"/>
        <v/>
      </c>
      <c r="P783" s="4" t="str">
        <f t="shared" si="52"/>
        <v/>
      </c>
      <c r="Q783" s="4" t="str">
        <f>IF(AND($H783="Income Total",NOT(ISBLANK($P783))), VLOOKUP($P783,'Cash Flow Report'!$A$7:$T$107,7,FALSE),"")</f>
        <v/>
      </c>
    </row>
    <row r="784" spans="1:17" ht="15.75" x14ac:dyDescent="0.25">
      <c r="A784" t="s">
        <v>954</v>
      </c>
      <c r="B784" t="s">
        <v>18</v>
      </c>
      <c r="C784" t="s">
        <v>18</v>
      </c>
      <c r="D784" t="s">
        <v>18</v>
      </c>
      <c r="E784" t="s">
        <v>18</v>
      </c>
      <c r="F784" t="s">
        <v>18</v>
      </c>
      <c r="G784" t="s">
        <v>18</v>
      </c>
      <c r="H784" s="3" t="s">
        <v>35</v>
      </c>
      <c r="I784">
        <v>4850</v>
      </c>
      <c r="K784" s="4">
        <f t="shared" si="49"/>
        <v>4850</v>
      </c>
      <c r="L784" s="4" t="str">
        <f t="shared" si="50"/>
        <v>91 Warren</v>
      </c>
      <c r="M784" s="4">
        <f>IF(AND($H784="Expense Total",NOT(ISBLANK($L784))), VLOOKUP($L784,'Cash Flow Report'!$A$7:$T$107,4,FALSE),"")</f>
        <v>4850</v>
      </c>
      <c r="O784" s="4" t="str">
        <f t="shared" si="51"/>
        <v/>
      </c>
      <c r="P784" s="4" t="str">
        <f t="shared" si="52"/>
        <v/>
      </c>
      <c r="Q784" s="4" t="str">
        <f>IF(AND($H784="Income Total",NOT(ISBLANK($P784))), VLOOKUP($P784,'Cash Flow Report'!$A$7:$T$107,7,FALSE),"")</f>
        <v/>
      </c>
    </row>
    <row r="785" spans="1:17" x14ac:dyDescent="0.25">
      <c r="A785" t="s">
        <v>954</v>
      </c>
      <c r="B785" t="s">
        <v>168</v>
      </c>
      <c r="C785" t="s">
        <v>169</v>
      </c>
      <c r="D785" t="s">
        <v>170</v>
      </c>
      <c r="E785" t="s">
        <v>171</v>
      </c>
      <c r="F785" t="s">
        <v>18</v>
      </c>
      <c r="G785" t="s">
        <v>958</v>
      </c>
      <c r="H785" t="s">
        <v>18</v>
      </c>
      <c r="I785">
        <v>-61718.27</v>
      </c>
      <c r="K785" s="4" t="str">
        <f t="shared" si="49"/>
        <v/>
      </c>
      <c r="L785" s="4" t="str">
        <f t="shared" si="50"/>
        <v/>
      </c>
      <c r="M785" s="4" t="str">
        <f>IF(AND($H785="Expense Total",NOT(ISBLANK($L785))), VLOOKUP($L785,'Cash Flow Report'!$A$7:$T$107,4,FALSE),"")</f>
        <v/>
      </c>
      <c r="O785" s="4" t="str">
        <f t="shared" si="51"/>
        <v/>
      </c>
      <c r="P785" s="4" t="str">
        <f t="shared" si="52"/>
        <v/>
      </c>
      <c r="Q785" s="4" t="str">
        <f>IF(AND($H785="Income Total",NOT(ISBLANK($P785))), VLOOKUP($P785,'Cash Flow Report'!$A$7:$T$107,7,FALSE),"")</f>
        <v/>
      </c>
    </row>
    <row r="786" spans="1:17" x14ac:dyDescent="0.25">
      <c r="A786" t="s">
        <v>954</v>
      </c>
      <c r="B786" t="s">
        <v>18</v>
      </c>
      <c r="C786" t="s">
        <v>36</v>
      </c>
      <c r="D786" t="s">
        <v>37</v>
      </c>
      <c r="E786" t="s">
        <v>18</v>
      </c>
      <c r="F786" t="s">
        <v>18</v>
      </c>
      <c r="G786" t="s">
        <v>959</v>
      </c>
      <c r="H786" t="s">
        <v>18</v>
      </c>
      <c r="I786">
        <v>377242.29</v>
      </c>
      <c r="K786" s="4" t="str">
        <f t="shared" si="49"/>
        <v/>
      </c>
      <c r="L786" s="4" t="str">
        <f t="shared" si="50"/>
        <v/>
      </c>
      <c r="M786" s="4" t="str">
        <f>IF(AND($H786="Expense Total",NOT(ISBLANK($L786))), VLOOKUP($L786,'Cash Flow Report'!$A$7:$T$107,4,FALSE),"")</f>
        <v/>
      </c>
      <c r="O786" s="4" t="str">
        <f t="shared" si="51"/>
        <v/>
      </c>
      <c r="P786" s="4" t="str">
        <f t="shared" si="52"/>
        <v/>
      </c>
      <c r="Q786" s="4" t="str">
        <f>IF(AND($H786="Income Total",NOT(ISBLANK($P786))), VLOOKUP($P786,'Cash Flow Report'!$A$7:$T$107,7,FALSE),"")</f>
        <v/>
      </c>
    </row>
    <row r="787" spans="1:17" ht="15.75" x14ac:dyDescent="0.25">
      <c r="A787" t="s">
        <v>954</v>
      </c>
      <c r="B787" t="s">
        <v>18</v>
      </c>
      <c r="C787" t="s">
        <v>18</v>
      </c>
      <c r="D787" t="s">
        <v>18</v>
      </c>
      <c r="E787" t="s">
        <v>18</v>
      </c>
      <c r="F787" t="s">
        <v>18</v>
      </c>
      <c r="G787" t="s">
        <v>18</v>
      </c>
      <c r="H787" s="3" t="s">
        <v>39</v>
      </c>
      <c r="I787">
        <v>315524.02</v>
      </c>
      <c r="K787" s="4" t="str">
        <f t="shared" si="49"/>
        <v/>
      </c>
      <c r="L787" s="4" t="str">
        <f t="shared" si="50"/>
        <v/>
      </c>
      <c r="M787" s="4" t="str">
        <f>IF(AND($H787="Expense Total",NOT(ISBLANK($L787))), VLOOKUP($L787,'Cash Flow Report'!$A$7:$T$107,4,FALSE),"")</f>
        <v/>
      </c>
      <c r="O787" s="4">
        <f t="shared" si="51"/>
        <v>315524.02</v>
      </c>
      <c r="P787" s="4" t="str">
        <f t="shared" si="52"/>
        <v>91 Warren</v>
      </c>
      <c r="Q787" s="4">
        <f>IF(AND($H787="Income Total",NOT(ISBLANK($P787))), VLOOKUP($P787,'Cash Flow Report'!$A$7:$T$107,7,FALSE),"")</f>
        <v>315524.02</v>
      </c>
    </row>
    <row r="788" spans="1:17" x14ac:dyDescent="0.25">
      <c r="K788" s="4" t="str">
        <f t="shared" si="49"/>
        <v/>
      </c>
      <c r="L788" s="4" t="str">
        <f t="shared" si="50"/>
        <v/>
      </c>
      <c r="M788" s="4" t="str">
        <f>IF(AND($H788="Expense Total",NOT(ISBLANK($L788))), VLOOKUP($L788,'Cash Flow Report'!$A$7:$T$107,4,FALSE),"")</f>
        <v/>
      </c>
      <c r="O788" s="4" t="str">
        <f t="shared" si="51"/>
        <v/>
      </c>
      <c r="P788" s="4" t="str">
        <f t="shared" si="52"/>
        <v/>
      </c>
      <c r="Q788" s="4" t="str">
        <f>IF(AND($H788="Income Total",NOT(ISBLANK($P788))), VLOOKUP($P788,'Cash Flow Report'!$A$7:$T$107,7,FALSE),"")</f>
        <v/>
      </c>
    </row>
    <row r="789" spans="1:17" x14ac:dyDescent="0.25">
      <c r="A789" t="s">
        <v>960</v>
      </c>
      <c r="B789" t="s">
        <v>961</v>
      </c>
      <c r="C789" t="s">
        <v>15</v>
      </c>
      <c r="D789" t="s">
        <v>107</v>
      </c>
      <c r="E789" t="s">
        <v>497</v>
      </c>
      <c r="F789" t="s">
        <v>18</v>
      </c>
      <c r="G789" t="s">
        <v>962</v>
      </c>
      <c r="H789" t="s">
        <v>963</v>
      </c>
      <c r="I789">
        <v>2121.29</v>
      </c>
      <c r="K789" s="4" t="str">
        <f t="shared" si="49"/>
        <v/>
      </c>
      <c r="L789" s="4" t="str">
        <f t="shared" si="50"/>
        <v/>
      </c>
      <c r="M789" s="4" t="str">
        <f>IF(AND($H789="Expense Total",NOT(ISBLANK($L789))), VLOOKUP($L789,'Cash Flow Report'!$A$7:$T$107,4,FALSE),"")</f>
        <v/>
      </c>
      <c r="O789" s="4" t="str">
        <f t="shared" si="51"/>
        <v/>
      </c>
      <c r="P789" s="4" t="str">
        <f t="shared" si="52"/>
        <v/>
      </c>
      <c r="Q789" s="4" t="str">
        <f>IF(AND($H789="Income Total",NOT(ISBLANK($P789))), VLOOKUP($P789,'Cash Flow Report'!$A$7:$T$107,7,FALSE),"")</f>
        <v/>
      </c>
    </row>
    <row r="790" spans="1:17" x14ac:dyDescent="0.25">
      <c r="A790" t="s">
        <v>960</v>
      </c>
      <c r="B790" t="s">
        <v>18</v>
      </c>
      <c r="C790" t="s">
        <v>59</v>
      </c>
      <c r="D790" t="s">
        <v>737</v>
      </c>
      <c r="E790" t="s">
        <v>18</v>
      </c>
      <c r="F790" t="s">
        <v>18</v>
      </c>
      <c r="G790" t="s">
        <v>964</v>
      </c>
      <c r="H790" t="s">
        <v>18</v>
      </c>
      <c r="I790">
        <v>0</v>
      </c>
      <c r="K790" s="4" t="str">
        <f t="shared" si="49"/>
        <v/>
      </c>
      <c r="L790" s="4" t="str">
        <f t="shared" si="50"/>
        <v/>
      </c>
      <c r="M790" s="4" t="str">
        <f>IF(AND($H790="Expense Total",NOT(ISBLANK($L790))), VLOOKUP($L790,'Cash Flow Report'!$A$7:$T$107,4,FALSE),"")</f>
        <v/>
      </c>
      <c r="O790" s="4" t="str">
        <f t="shared" si="51"/>
        <v/>
      </c>
      <c r="P790" s="4" t="str">
        <f t="shared" si="52"/>
        <v/>
      </c>
      <c r="Q790" s="4" t="str">
        <f>IF(AND($H790="Income Total",NOT(ISBLANK($P790))), VLOOKUP($P790,'Cash Flow Report'!$A$7:$T$107,7,FALSE),"")</f>
        <v/>
      </c>
    </row>
    <row r="791" spans="1:17" x14ac:dyDescent="0.25">
      <c r="A791" t="s">
        <v>960</v>
      </c>
      <c r="B791" t="s">
        <v>965</v>
      </c>
      <c r="C791" t="s">
        <v>15</v>
      </c>
      <c r="D791" t="s">
        <v>135</v>
      </c>
      <c r="E791" t="s">
        <v>966</v>
      </c>
      <c r="F791" t="s">
        <v>18</v>
      </c>
      <c r="G791" t="s">
        <v>967</v>
      </c>
      <c r="H791" t="s">
        <v>968</v>
      </c>
      <c r="I791">
        <v>30000</v>
      </c>
      <c r="K791" s="4" t="str">
        <f t="shared" si="49"/>
        <v/>
      </c>
      <c r="L791" s="4" t="str">
        <f t="shared" si="50"/>
        <v/>
      </c>
      <c r="M791" s="4" t="str">
        <f>IF(AND($H791="Expense Total",NOT(ISBLANK($L791))), VLOOKUP($L791,'Cash Flow Report'!$A$7:$T$107,4,FALSE),"")</f>
        <v/>
      </c>
      <c r="O791" s="4" t="str">
        <f t="shared" si="51"/>
        <v/>
      </c>
      <c r="P791" s="4" t="str">
        <f t="shared" si="52"/>
        <v/>
      </c>
      <c r="Q791" s="4" t="str">
        <f>IF(AND($H791="Income Total",NOT(ISBLANK($P791))), VLOOKUP($P791,'Cash Flow Report'!$A$7:$T$107,7,FALSE),"")</f>
        <v/>
      </c>
    </row>
    <row r="792" spans="1:17" x14ac:dyDescent="0.25">
      <c r="A792" t="s">
        <v>960</v>
      </c>
      <c r="B792" t="s">
        <v>18</v>
      </c>
      <c r="C792" t="s">
        <v>36</v>
      </c>
      <c r="D792" t="s">
        <v>338</v>
      </c>
      <c r="E792" t="s">
        <v>18</v>
      </c>
      <c r="F792" t="s">
        <v>18</v>
      </c>
      <c r="G792" t="s">
        <v>969</v>
      </c>
      <c r="H792" t="s">
        <v>18</v>
      </c>
      <c r="I792">
        <v>25267.02</v>
      </c>
      <c r="K792" s="4" t="str">
        <f t="shared" si="49"/>
        <v/>
      </c>
      <c r="L792" s="4" t="str">
        <f t="shared" si="50"/>
        <v/>
      </c>
      <c r="M792" s="4" t="str">
        <f>IF(AND($H792="Expense Total",NOT(ISBLANK($L792))), VLOOKUP($L792,'Cash Flow Report'!$A$7:$T$107,4,FALSE),"")</f>
        <v/>
      </c>
      <c r="O792" s="4" t="str">
        <f t="shared" si="51"/>
        <v/>
      </c>
      <c r="P792" s="4" t="str">
        <f t="shared" si="52"/>
        <v/>
      </c>
      <c r="Q792" s="4" t="str">
        <f>IF(AND($H792="Income Total",NOT(ISBLANK($P792))), VLOOKUP($P792,'Cash Flow Report'!$A$7:$T$107,7,FALSE),"")</f>
        <v/>
      </c>
    </row>
    <row r="793" spans="1:17" x14ac:dyDescent="0.25">
      <c r="A793" t="s">
        <v>960</v>
      </c>
      <c r="B793" t="s">
        <v>970</v>
      </c>
      <c r="C793" t="s">
        <v>36</v>
      </c>
      <c r="D793" t="s">
        <v>221</v>
      </c>
      <c r="E793" t="s">
        <v>18</v>
      </c>
      <c r="F793" t="s">
        <v>18</v>
      </c>
      <c r="G793" t="s">
        <v>971</v>
      </c>
      <c r="H793" t="s">
        <v>18</v>
      </c>
      <c r="I793">
        <v>-7575.16</v>
      </c>
      <c r="K793" s="4" t="str">
        <f t="shared" si="49"/>
        <v/>
      </c>
      <c r="L793" s="4" t="str">
        <f t="shared" si="50"/>
        <v/>
      </c>
      <c r="M793" s="4" t="str">
        <f>IF(AND($H793="Expense Total",NOT(ISBLANK($L793))), VLOOKUP($L793,'Cash Flow Report'!$A$7:$T$107,4,FALSE),"")</f>
        <v/>
      </c>
      <c r="O793" s="4" t="str">
        <f t="shared" si="51"/>
        <v/>
      </c>
      <c r="P793" s="4" t="str">
        <f t="shared" si="52"/>
        <v/>
      </c>
      <c r="Q793" s="4" t="str">
        <f>IF(AND($H793="Income Total",NOT(ISBLANK($P793))), VLOOKUP($P793,'Cash Flow Report'!$A$7:$T$107,7,FALSE),"")</f>
        <v/>
      </c>
    </row>
    <row r="794" spans="1:17" x14ac:dyDescent="0.25">
      <c r="A794" t="s">
        <v>960</v>
      </c>
      <c r="B794" t="s">
        <v>18</v>
      </c>
      <c r="C794" t="s">
        <v>36</v>
      </c>
      <c r="D794" t="s">
        <v>182</v>
      </c>
      <c r="E794" t="s">
        <v>18</v>
      </c>
      <c r="F794" t="s">
        <v>18</v>
      </c>
      <c r="G794" t="s">
        <v>962</v>
      </c>
      <c r="H794" t="s">
        <v>18</v>
      </c>
      <c r="I794">
        <v>-245000</v>
      </c>
      <c r="K794" s="4" t="str">
        <f t="shared" si="49"/>
        <v/>
      </c>
      <c r="L794" s="4" t="str">
        <f t="shared" si="50"/>
        <v/>
      </c>
      <c r="M794" s="4" t="str">
        <f>IF(AND($H794="Expense Total",NOT(ISBLANK($L794))), VLOOKUP($L794,'Cash Flow Report'!$A$7:$T$107,4,FALSE),"")</f>
        <v/>
      </c>
      <c r="O794" s="4" t="str">
        <f t="shared" si="51"/>
        <v/>
      </c>
      <c r="P794" s="4" t="str">
        <f t="shared" si="52"/>
        <v/>
      </c>
      <c r="Q794" s="4" t="str">
        <f>IF(AND($H794="Income Total",NOT(ISBLANK($P794))), VLOOKUP($P794,'Cash Flow Report'!$A$7:$T$107,7,FALSE),"")</f>
        <v/>
      </c>
    </row>
    <row r="795" spans="1:17" x14ac:dyDescent="0.25">
      <c r="A795" s="5" t="s">
        <v>960</v>
      </c>
      <c r="B795" s="5" t="s">
        <v>972</v>
      </c>
      <c r="C795" s="5" t="s">
        <v>36</v>
      </c>
      <c r="D795" s="5" t="s">
        <v>824</v>
      </c>
      <c r="E795" s="5" t="s">
        <v>18</v>
      </c>
      <c r="F795" s="5" t="s">
        <v>18</v>
      </c>
      <c r="G795" s="5" t="s">
        <v>971</v>
      </c>
      <c r="H795" s="5" t="s">
        <v>18</v>
      </c>
      <c r="I795" s="5">
        <v>7575.16</v>
      </c>
      <c r="K795" s="4" t="str">
        <f t="shared" si="49"/>
        <v/>
      </c>
      <c r="L795" s="4" t="str">
        <f t="shared" si="50"/>
        <v/>
      </c>
      <c r="M795" s="4" t="str">
        <f>IF(AND($H795="Expense Total",NOT(ISBLANK($L795))), VLOOKUP($L795,'Cash Flow Report'!$A$7:$T$107,4,FALSE),"")</f>
        <v/>
      </c>
      <c r="O795" s="4" t="str">
        <f t="shared" si="51"/>
        <v/>
      </c>
      <c r="P795" s="4" t="str">
        <f t="shared" si="52"/>
        <v/>
      </c>
      <c r="Q795" s="4" t="str">
        <f>IF(AND($H795="Income Total",NOT(ISBLANK($P795))), VLOOKUP($P795,'Cash Flow Report'!$A$7:$T$107,7,FALSE),"")</f>
        <v/>
      </c>
    </row>
    <row r="796" spans="1:17" ht="15.75" x14ac:dyDescent="0.25">
      <c r="A796" t="s">
        <v>960</v>
      </c>
      <c r="B796" t="s">
        <v>18</v>
      </c>
      <c r="C796" t="s">
        <v>18</v>
      </c>
      <c r="D796" t="s">
        <v>18</v>
      </c>
      <c r="E796" t="s">
        <v>18</v>
      </c>
      <c r="F796" t="s">
        <v>18</v>
      </c>
      <c r="G796" t="s">
        <v>18</v>
      </c>
      <c r="H796" s="3" t="s">
        <v>35</v>
      </c>
      <c r="I796">
        <v>-187611.69</v>
      </c>
      <c r="K796" s="4">
        <f t="shared" si="49"/>
        <v>-187611.69</v>
      </c>
      <c r="L796" s="4" t="str">
        <f t="shared" si="50"/>
        <v>92 Washington</v>
      </c>
      <c r="M796" s="4">
        <f>IF(AND($H796="Expense Total",NOT(ISBLANK($L796))), VLOOKUP($L796,'Cash Flow Report'!$A$7:$T$107,4,FALSE),"")</f>
        <v>-187611.69</v>
      </c>
      <c r="O796" s="4" t="str">
        <f t="shared" si="51"/>
        <v/>
      </c>
      <c r="P796" s="4" t="str">
        <f t="shared" si="52"/>
        <v/>
      </c>
      <c r="Q796" s="4" t="str">
        <f>IF(AND($H796="Income Total",NOT(ISBLANK($P796))), VLOOKUP($P796,'Cash Flow Report'!$A$7:$T$107,7,FALSE),"")</f>
        <v/>
      </c>
    </row>
    <row r="797" spans="1:17" x14ac:dyDescent="0.25">
      <c r="A797" t="s">
        <v>960</v>
      </c>
      <c r="B797" t="s">
        <v>168</v>
      </c>
      <c r="C797" t="s">
        <v>169</v>
      </c>
      <c r="D797" t="s">
        <v>170</v>
      </c>
      <c r="E797" t="s">
        <v>171</v>
      </c>
      <c r="F797" t="s">
        <v>18</v>
      </c>
      <c r="G797" t="s">
        <v>964</v>
      </c>
      <c r="H797" t="s">
        <v>18</v>
      </c>
      <c r="I797">
        <v>204825</v>
      </c>
      <c r="K797" s="4" t="str">
        <f t="shared" si="49"/>
        <v/>
      </c>
      <c r="L797" s="4" t="str">
        <f t="shared" si="50"/>
        <v/>
      </c>
      <c r="M797" s="4" t="str">
        <f>IF(AND($H797="Expense Total",NOT(ISBLANK($L797))), VLOOKUP($L797,'Cash Flow Report'!$A$7:$T$107,4,FALSE),"")</f>
        <v/>
      </c>
      <c r="O797" s="4" t="str">
        <f t="shared" si="51"/>
        <v/>
      </c>
      <c r="P797" s="4" t="str">
        <f t="shared" si="52"/>
        <v/>
      </c>
      <c r="Q797" s="4" t="str">
        <f>IF(AND($H797="Income Total",NOT(ISBLANK($P797))), VLOOKUP($P797,'Cash Flow Report'!$A$7:$T$107,7,FALSE),"")</f>
        <v/>
      </c>
    </row>
    <row r="798" spans="1:17" x14ac:dyDescent="0.25">
      <c r="A798" t="s">
        <v>960</v>
      </c>
      <c r="B798" t="s">
        <v>18</v>
      </c>
      <c r="C798" t="s">
        <v>36</v>
      </c>
      <c r="D798" t="s">
        <v>37</v>
      </c>
      <c r="E798" t="s">
        <v>18</v>
      </c>
      <c r="F798" t="s">
        <v>18</v>
      </c>
      <c r="G798" t="s">
        <v>969</v>
      </c>
      <c r="H798" t="s">
        <v>18</v>
      </c>
      <c r="I798">
        <v>321812.71999999997</v>
      </c>
      <c r="K798" s="4" t="str">
        <f t="shared" si="49"/>
        <v/>
      </c>
      <c r="L798" s="4" t="str">
        <f t="shared" si="50"/>
        <v/>
      </c>
      <c r="M798" s="4" t="str">
        <f>IF(AND($H798="Expense Total",NOT(ISBLANK($L798))), VLOOKUP($L798,'Cash Flow Report'!$A$7:$T$107,4,FALSE),"")</f>
        <v/>
      </c>
      <c r="O798" s="4" t="str">
        <f t="shared" si="51"/>
        <v/>
      </c>
      <c r="P798" s="4" t="str">
        <f t="shared" si="52"/>
        <v/>
      </c>
      <c r="Q798" s="4" t="str">
        <f>IF(AND($H798="Income Total",NOT(ISBLANK($P798))), VLOOKUP($P798,'Cash Flow Report'!$A$7:$T$107,7,FALSE),"")</f>
        <v/>
      </c>
    </row>
    <row r="799" spans="1:17" ht="15.75" x14ac:dyDescent="0.25">
      <c r="A799" t="s">
        <v>960</v>
      </c>
      <c r="B799" t="s">
        <v>18</v>
      </c>
      <c r="C799" t="s">
        <v>18</v>
      </c>
      <c r="D799" t="s">
        <v>18</v>
      </c>
      <c r="E799" t="s">
        <v>18</v>
      </c>
      <c r="F799" t="s">
        <v>18</v>
      </c>
      <c r="G799" t="s">
        <v>18</v>
      </c>
      <c r="H799" s="3" t="s">
        <v>39</v>
      </c>
      <c r="I799">
        <v>526637.72</v>
      </c>
      <c r="K799" s="4" t="str">
        <f t="shared" si="49"/>
        <v/>
      </c>
      <c r="L799" s="4" t="str">
        <f t="shared" si="50"/>
        <v/>
      </c>
      <c r="M799" s="4" t="str">
        <f>IF(AND($H799="Expense Total",NOT(ISBLANK($L799))), VLOOKUP($L799,'Cash Flow Report'!$A$7:$T$107,4,FALSE),"")</f>
        <v/>
      </c>
      <c r="O799" s="4">
        <f t="shared" si="51"/>
        <v>526637.72</v>
      </c>
      <c r="P799" s="4" t="str">
        <f t="shared" si="52"/>
        <v>92 Washington</v>
      </c>
      <c r="Q799" s="4">
        <f>IF(AND($H799="Income Total",NOT(ISBLANK($P799))), VLOOKUP($P799,'Cash Flow Report'!$A$7:$T$107,7,FALSE),"")</f>
        <v>526637.72</v>
      </c>
    </row>
    <row r="800" spans="1:17" x14ac:dyDescent="0.25">
      <c r="K800" s="4" t="str">
        <f t="shared" si="49"/>
        <v/>
      </c>
      <c r="L800" s="4" t="str">
        <f t="shared" si="50"/>
        <v/>
      </c>
      <c r="M800" s="4" t="str">
        <f>IF(AND($H800="Expense Total",NOT(ISBLANK($L800))), VLOOKUP($L800,'Cash Flow Report'!$A$7:$T$107,4,FALSE),"")</f>
        <v/>
      </c>
      <c r="O800" s="4" t="str">
        <f t="shared" si="51"/>
        <v/>
      </c>
      <c r="P800" s="4" t="str">
        <f t="shared" si="52"/>
        <v/>
      </c>
      <c r="Q800" s="4" t="str">
        <f>IF(AND($H800="Income Total",NOT(ISBLANK($P800))), VLOOKUP($P800,'Cash Flow Report'!$A$7:$T$107,7,FALSE),"")</f>
        <v/>
      </c>
    </row>
    <row r="801" spans="1:17" x14ac:dyDescent="0.25">
      <c r="A801" t="s">
        <v>973</v>
      </c>
      <c r="B801" t="s">
        <v>974</v>
      </c>
      <c r="C801" t="s">
        <v>15</v>
      </c>
      <c r="D801" t="s">
        <v>107</v>
      </c>
      <c r="E801" t="s">
        <v>93</v>
      </c>
      <c r="F801" t="s">
        <v>18</v>
      </c>
      <c r="G801" t="s">
        <v>975</v>
      </c>
      <c r="H801" t="s">
        <v>976</v>
      </c>
      <c r="I801">
        <v>21623.37</v>
      </c>
      <c r="K801" s="4" t="str">
        <f t="shared" si="49"/>
        <v/>
      </c>
      <c r="L801" s="4" t="str">
        <f t="shared" si="50"/>
        <v/>
      </c>
      <c r="M801" s="4" t="str">
        <f>IF(AND($H801="Expense Total",NOT(ISBLANK($L801))), VLOOKUP($L801,'Cash Flow Report'!$A$7:$T$107,4,FALSE),"")</f>
        <v/>
      </c>
      <c r="O801" s="4" t="str">
        <f t="shared" si="51"/>
        <v/>
      </c>
      <c r="P801" s="4" t="str">
        <f t="shared" si="52"/>
        <v/>
      </c>
      <c r="Q801" s="4" t="str">
        <f>IF(AND($H801="Income Total",NOT(ISBLANK($P801))), VLOOKUP($P801,'Cash Flow Report'!$A$7:$T$107,7,FALSE),"")</f>
        <v/>
      </c>
    </row>
    <row r="802" spans="1:17" x14ac:dyDescent="0.25">
      <c r="A802" t="s">
        <v>973</v>
      </c>
      <c r="B802" t="s">
        <v>977</v>
      </c>
      <c r="C802" t="s">
        <v>15</v>
      </c>
      <c r="D802" t="s">
        <v>107</v>
      </c>
      <c r="E802" t="s">
        <v>93</v>
      </c>
      <c r="F802" t="s">
        <v>18</v>
      </c>
      <c r="G802" t="s">
        <v>978</v>
      </c>
      <c r="H802" t="s">
        <v>979</v>
      </c>
      <c r="I802">
        <v>82319.05</v>
      </c>
      <c r="K802" s="4" t="str">
        <f t="shared" si="49"/>
        <v/>
      </c>
      <c r="L802" s="4" t="str">
        <f t="shared" si="50"/>
        <v/>
      </c>
      <c r="M802" s="4" t="str">
        <f>IF(AND($H802="Expense Total",NOT(ISBLANK($L802))), VLOOKUP($L802,'Cash Flow Report'!$A$7:$T$107,4,FALSE),"")</f>
        <v/>
      </c>
      <c r="O802" s="4" t="str">
        <f t="shared" si="51"/>
        <v/>
      </c>
      <c r="P802" s="4" t="str">
        <f t="shared" si="52"/>
        <v/>
      </c>
      <c r="Q802" s="4" t="str">
        <f>IF(AND($H802="Income Total",NOT(ISBLANK($P802))), VLOOKUP($P802,'Cash Flow Report'!$A$7:$T$107,7,FALSE),"")</f>
        <v/>
      </c>
    </row>
    <row r="803" spans="1:17" x14ac:dyDescent="0.25">
      <c r="A803" t="s">
        <v>973</v>
      </c>
      <c r="B803" t="s">
        <v>18</v>
      </c>
      <c r="C803" t="s">
        <v>59</v>
      </c>
      <c r="D803" t="s">
        <v>124</v>
      </c>
      <c r="E803" t="s">
        <v>93</v>
      </c>
      <c r="F803" t="s">
        <v>18</v>
      </c>
      <c r="G803" t="s">
        <v>975</v>
      </c>
      <c r="H803" t="s">
        <v>18</v>
      </c>
      <c r="I803">
        <v>0</v>
      </c>
      <c r="K803" s="4" t="str">
        <f t="shared" si="49"/>
        <v/>
      </c>
      <c r="L803" s="4" t="str">
        <f t="shared" si="50"/>
        <v/>
      </c>
      <c r="M803" s="4" t="str">
        <f>IF(AND($H803="Expense Total",NOT(ISBLANK($L803))), VLOOKUP($L803,'Cash Flow Report'!$A$7:$T$107,4,FALSE),"")</f>
        <v/>
      </c>
      <c r="O803" s="4" t="str">
        <f t="shared" si="51"/>
        <v/>
      </c>
      <c r="P803" s="4" t="str">
        <f t="shared" si="52"/>
        <v/>
      </c>
      <c r="Q803" s="4" t="str">
        <f>IF(AND($H803="Income Total",NOT(ISBLANK($P803))), VLOOKUP($P803,'Cash Flow Report'!$A$7:$T$107,7,FALSE),"")</f>
        <v/>
      </c>
    </row>
    <row r="804" spans="1:17" x14ac:dyDescent="0.25">
      <c r="A804" t="s">
        <v>973</v>
      </c>
      <c r="B804" t="s">
        <v>980</v>
      </c>
      <c r="C804" t="s">
        <v>15</v>
      </c>
      <c r="D804" t="s">
        <v>16</v>
      </c>
      <c r="E804" t="s">
        <v>93</v>
      </c>
      <c r="F804" t="s">
        <v>18</v>
      </c>
      <c r="G804" t="s">
        <v>978</v>
      </c>
      <c r="H804" t="s">
        <v>979</v>
      </c>
      <c r="I804">
        <v>124902.05</v>
      </c>
      <c r="K804" s="4" t="str">
        <f t="shared" si="49"/>
        <v/>
      </c>
      <c r="L804" s="4" t="str">
        <f t="shared" si="50"/>
        <v/>
      </c>
      <c r="M804" s="4" t="str">
        <f>IF(AND($H804="Expense Total",NOT(ISBLANK($L804))), VLOOKUP($L804,'Cash Flow Report'!$A$7:$T$107,4,FALSE),"")</f>
        <v/>
      </c>
      <c r="O804" s="4" t="str">
        <f t="shared" si="51"/>
        <v/>
      </c>
      <c r="P804" s="4" t="str">
        <f t="shared" si="52"/>
        <v/>
      </c>
      <c r="Q804" s="4" t="str">
        <f>IF(AND($H804="Income Total",NOT(ISBLANK($P804))), VLOOKUP($P804,'Cash Flow Report'!$A$7:$T$107,7,FALSE),"")</f>
        <v/>
      </c>
    </row>
    <row r="805" spans="1:17" x14ac:dyDescent="0.25">
      <c r="A805" t="s">
        <v>973</v>
      </c>
      <c r="B805" t="s">
        <v>981</v>
      </c>
      <c r="C805" t="s">
        <v>15</v>
      </c>
      <c r="D805" t="s">
        <v>135</v>
      </c>
      <c r="E805" t="s">
        <v>93</v>
      </c>
      <c r="F805" t="s">
        <v>18</v>
      </c>
      <c r="G805" t="s">
        <v>978</v>
      </c>
      <c r="H805" t="s">
        <v>979</v>
      </c>
      <c r="I805">
        <v>100263.39</v>
      </c>
      <c r="K805" s="4" t="str">
        <f t="shared" si="49"/>
        <v/>
      </c>
      <c r="L805" s="4" t="str">
        <f t="shared" si="50"/>
        <v/>
      </c>
      <c r="M805" s="4" t="str">
        <f>IF(AND($H805="Expense Total",NOT(ISBLANK($L805))), VLOOKUP($L805,'Cash Flow Report'!$A$7:$T$107,4,FALSE),"")</f>
        <v/>
      </c>
      <c r="O805" s="4" t="str">
        <f t="shared" si="51"/>
        <v/>
      </c>
      <c r="P805" s="4" t="str">
        <f t="shared" si="52"/>
        <v/>
      </c>
      <c r="Q805" s="4" t="str">
        <f>IF(AND($H805="Income Total",NOT(ISBLANK($P805))), VLOOKUP($P805,'Cash Flow Report'!$A$7:$T$107,7,FALSE),"")</f>
        <v/>
      </c>
    </row>
    <row r="806" spans="1:17" x14ac:dyDescent="0.25">
      <c r="A806" t="s">
        <v>973</v>
      </c>
      <c r="B806" t="s">
        <v>18</v>
      </c>
      <c r="C806" t="s">
        <v>36</v>
      </c>
      <c r="D806" t="s">
        <v>46</v>
      </c>
      <c r="E806" t="s">
        <v>18</v>
      </c>
      <c r="F806" t="s">
        <v>18</v>
      </c>
      <c r="G806" t="s">
        <v>978</v>
      </c>
      <c r="H806" t="s">
        <v>18</v>
      </c>
      <c r="I806">
        <v>-307484.49</v>
      </c>
      <c r="K806" s="4" t="str">
        <f t="shared" si="49"/>
        <v/>
      </c>
      <c r="L806" s="4" t="str">
        <f t="shared" si="50"/>
        <v/>
      </c>
      <c r="M806" s="4" t="str">
        <f>IF(AND($H806="Expense Total",NOT(ISBLANK($L806))), VLOOKUP($L806,'Cash Flow Report'!$A$7:$T$107,4,FALSE),"")</f>
        <v/>
      </c>
      <c r="O806" s="4" t="str">
        <f t="shared" si="51"/>
        <v/>
      </c>
      <c r="P806" s="4" t="str">
        <f t="shared" si="52"/>
        <v/>
      </c>
      <c r="Q806" s="4" t="str">
        <f>IF(AND($H806="Income Total",NOT(ISBLANK($P806))), VLOOKUP($P806,'Cash Flow Report'!$A$7:$T$107,7,FALSE),"")</f>
        <v/>
      </c>
    </row>
    <row r="807" spans="1:17" ht="15.75" x14ac:dyDescent="0.25">
      <c r="A807" t="s">
        <v>973</v>
      </c>
      <c r="B807" t="s">
        <v>18</v>
      </c>
      <c r="C807" t="s">
        <v>18</v>
      </c>
      <c r="D807" t="s">
        <v>18</v>
      </c>
      <c r="E807" t="s">
        <v>18</v>
      </c>
      <c r="F807" t="s">
        <v>18</v>
      </c>
      <c r="G807" t="s">
        <v>18</v>
      </c>
      <c r="H807" s="3" t="s">
        <v>35</v>
      </c>
      <c r="I807">
        <v>21623.37</v>
      </c>
      <c r="K807" s="4">
        <f t="shared" si="49"/>
        <v>21623.37</v>
      </c>
      <c r="L807" s="4" t="str">
        <f t="shared" si="50"/>
        <v>93 Wayne</v>
      </c>
      <c r="M807" s="4">
        <f>IF(AND($H807="Expense Total",NOT(ISBLANK($L807))), VLOOKUP($L807,'Cash Flow Report'!$A$7:$T$107,4,FALSE),"")</f>
        <v>21623.37</v>
      </c>
      <c r="O807" s="4" t="str">
        <f t="shared" si="51"/>
        <v/>
      </c>
      <c r="P807" s="4" t="str">
        <f t="shared" si="52"/>
        <v/>
      </c>
      <c r="Q807" s="4" t="str">
        <f>IF(AND($H807="Income Total",NOT(ISBLANK($P807))), VLOOKUP($P807,'Cash Flow Report'!$A$7:$T$107,7,FALSE),"")</f>
        <v/>
      </c>
    </row>
    <row r="808" spans="1:17" x14ac:dyDescent="0.25">
      <c r="A808" t="s">
        <v>973</v>
      </c>
      <c r="B808" t="s">
        <v>982</v>
      </c>
      <c r="C808" t="s">
        <v>169</v>
      </c>
      <c r="D808" t="s">
        <v>124</v>
      </c>
      <c r="E808" t="s">
        <v>171</v>
      </c>
      <c r="F808" t="s">
        <v>18</v>
      </c>
      <c r="G808" t="s">
        <v>975</v>
      </c>
      <c r="H808" t="s">
        <v>18</v>
      </c>
      <c r="I808">
        <v>17298.68</v>
      </c>
      <c r="K808" s="4" t="str">
        <f t="shared" si="49"/>
        <v/>
      </c>
      <c r="L808" s="4" t="str">
        <f t="shared" si="50"/>
        <v/>
      </c>
      <c r="M808" s="4" t="str">
        <f>IF(AND($H808="Expense Total",NOT(ISBLANK($L808))), VLOOKUP($L808,'Cash Flow Report'!$A$7:$T$107,4,FALSE),"")</f>
        <v/>
      </c>
      <c r="O808" s="4" t="str">
        <f t="shared" si="51"/>
        <v/>
      </c>
      <c r="P808" s="4" t="str">
        <f t="shared" si="52"/>
        <v/>
      </c>
      <c r="Q808" s="4" t="str">
        <f>IF(AND($H808="Income Total",NOT(ISBLANK($P808))), VLOOKUP($P808,'Cash Flow Report'!$A$7:$T$107,7,FALSE),"")</f>
        <v/>
      </c>
    </row>
    <row r="809" spans="1:17" x14ac:dyDescent="0.25">
      <c r="A809" t="s">
        <v>973</v>
      </c>
      <c r="B809" t="s">
        <v>18</v>
      </c>
      <c r="C809" t="s">
        <v>36</v>
      </c>
      <c r="D809" t="s">
        <v>37</v>
      </c>
      <c r="E809" t="s">
        <v>18</v>
      </c>
      <c r="F809" t="s">
        <v>18</v>
      </c>
      <c r="G809" t="s">
        <v>983</v>
      </c>
      <c r="H809" t="s">
        <v>18</v>
      </c>
      <c r="I809">
        <v>208738.6</v>
      </c>
      <c r="K809" s="4" t="str">
        <f t="shared" si="49"/>
        <v/>
      </c>
      <c r="L809" s="4" t="str">
        <f t="shared" si="50"/>
        <v/>
      </c>
      <c r="M809" s="4" t="str">
        <f>IF(AND($H809="Expense Total",NOT(ISBLANK($L809))), VLOOKUP($L809,'Cash Flow Report'!$A$7:$T$107,4,FALSE),"")</f>
        <v/>
      </c>
      <c r="O809" s="4" t="str">
        <f t="shared" si="51"/>
        <v/>
      </c>
      <c r="P809" s="4" t="str">
        <f t="shared" si="52"/>
        <v/>
      </c>
      <c r="Q809" s="4" t="str">
        <f>IF(AND($H809="Income Total",NOT(ISBLANK($P809))), VLOOKUP($P809,'Cash Flow Report'!$A$7:$T$107,7,FALSE),"")</f>
        <v/>
      </c>
    </row>
    <row r="810" spans="1:17" ht="15.75" x14ac:dyDescent="0.25">
      <c r="A810" t="s">
        <v>973</v>
      </c>
      <c r="B810" t="s">
        <v>18</v>
      </c>
      <c r="C810" t="s">
        <v>18</v>
      </c>
      <c r="D810" t="s">
        <v>18</v>
      </c>
      <c r="E810" t="s">
        <v>18</v>
      </c>
      <c r="F810" t="s">
        <v>18</v>
      </c>
      <c r="G810" t="s">
        <v>18</v>
      </c>
      <c r="H810" s="3" t="s">
        <v>39</v>
      </c>
      <c r="I810">
        <v>226037.28</v>
      </c>
      <c r="K810" s="4" t="str">
        <f t="shared" si="49"/>
        <v/>
      </c>
      <c r="L810" s="4" t="str">
        <f t="shared" si="50"/>
        <v/>
      </c>
      <c r="M810" s="4" t="str">
        <f>IF(AND($H810="Expense Total",NOT(ISBLANK($L810))), VLOOKUP($L810,'Cash Flow Report'!$A$7:$T$107,4,FALSE),"")</f>
        <v/>
      </c>
      <c r="O810" s="4">
        <f t="shared" si="51"/>
        <v>226037.28</v>
      </c>
      <c r="P810" s="4" t="str">
        <f t="shared" si="52"/>
        <v>93 Wayne</v>
      </c>
      <c r="Q810" s="4">
        <f>IF(AND($H810="Income Total",NOT(ISBLANK($P810))), VLOOKUP($P810,'Cash Flow Report'!$A$7:$T$107,7,FALSE),"")</f>
        <v>226037.28</v>
      </c>
    </row>
    <row r="811" spans="1:17" x14ac:dyDescent="0.25">
      <c r="K811" s="4" t="str">
        <f t="shared" si="49"/>
        <v/>
      </c>
      <c r="L811" s="4" t="str">
        <f t="shared" si="50"/>
        <v/>
      </c>
      <c r="M811" s="4" t="str">
        <f>IF(AND($H811="Expense Total",NOT(ISBLANK($L811))), VLOOKUP($L811,'Cash Flow Report'!$A$7:$T$107,4,FALSE),"")</f>
        <v/>
      </c>
      <c r="O811" s="4" t="str">
        <f t="shared" si="51"/>
        <v/>
      </c>
      <c r="P811" s="4" t="str">
        <f t="shared" si="52"/>
        <v/>
      </c>
      <c r="Q811" s="4" t="str">
        <f>IF(AND($H811="Income Total",NOT(ISBLANK($P811))), VLOOKUP($P811,'Cash Flow Report'!$A$7:$T$107,7,FALSE),"")</f>
        <v/>
      </c>
    </row>
    <row r="812" spans="1:17" x14ac:dyDescent="0.25">
      <c r="A812" t="s">
        <v>984</v>
      </c>
      <c r="B812" t="s">
        <v>985</v>
      </c>
      <c r="C812" t="s">
        <v>15</v>
      </c>
      <c r="D812" t="s">
        <v>107</v>
      </c>
      <c r="E812" t="s">
        <v>986</v>
      </c>
      <c r="F812" t="s">
        <v>18</v>
      </c>
      <c r="G812" t="s">
        <v>987</v>
      </c>
      <c r="H812" t="s">
        <v>988</v>
      </c>
      <c r="I812">
        <v>67997.03</v>
      </c>
      <c r="K812" s="4" t="str">
        <f t="shared" si="49"/>
        <v/>
      </c>
      <c r="L812" s="4" t="str">
        <f t="shared" si="50"/>
        <v/>
      </c>
      <c r="M812" s="4" t="str">
        <f>IF(AND($H812="Expense Total",NOT(ISBLANK($L812))), VLOOKUP($L812,'Cash Flow Report'!$A$7:$T$107,4,FALSE),"")</f>
        <v/>
      </c>
      <c r="O812" s="4" t="str">
        <f t="shared" si="51"/>
        <v/>
      </c>
      <c r="P812" s="4" t="str">
        <f t="shared" si="52"/>
        <v/>
      </c>
      <c r="Q812" s="4" t="str">
        <f>IF(AND($H812="Income Total",NOT(ISBLANK($P812))), VLOOKUP($P812,'Cash Flow Report'!$A$7:$T$107,7,FALSE),"")</f>
        <v/>
      </c>
    </row>
    <row r="813" spans="1:17" x14ac:dyDescent="0.25">
      <c r="A813" t="s">
        <v>984</v>
      </c>
      <c r="B813" t="s">
        <v>989</v>
      </c>
      <c r="C813" t="s">
        <v>15</v>
      </c>
      <c r="D813" t="s">
        <v>124</v>
      </c>
      <c r="E813" t="s">
        <v>108</v>
      </c>
      <c r="F813" t="s">
        <v>18</v>
      </c>
      <c r="G813" t="s">
        <v>990</v>
      </c>
      <c r="H813" t="s">
        <v>991</v>
      </c>
      <c r="I813">
        <v>10208.68</v>
      </c>
      <c r="K813" s="4" t="str">
        <f t="shared" si="49"/>
        <v/>
      </c>
      <c r="L813" s="4" t="str">
        <f t="shared" si="50"/>
        <v/>
      </c>
      <c r="M813" s="4" t="str">
        <f>IF(AND($H813="Expense Total",NOT(ISBLANK($L813))), VLOOKUP($L813,'Cash Flow Report'!$A$7:$T$107,4,FALSE),"")</f>
        <v/>
      </c>
      <c r="O813" s="4" t="str">
        <f t="shared" si="51"/>
        <v/>
      </c>
      <c r="P813" s="4" t="str">
        <f t="shared" si="52"/>
        <v/>
      </c>
      <c r="Q813" s="4" t="str">
        <f>IF(AND($H813="Income Total",NOT(ISBLANK($P813))), VLOOKUP($P813,'Cash Flow Report'!$A$7:$T$107,7,FALSE),"")</f>
        <v/>
      </c>
    </row>
    <row r="814" spans="1:17" x14ac:dyDescent="0.25">
      <c r="A814" t="s">
        <v>984</v>
      </c>
      <c r="B814" t="s">
        <v>992</v>
      </c>
      <c r="C814" t="s">
        <v>15</v>
      </c>
      <c r="D814" t="s">
        <v>124</v>
      </c>
      <c r="E814" t="s">
        <v>108</v>
      </c>
      <c r="F814" t="s">
        <v>18</v>
      </c>
      <c r="G814" t="s">
        <v>993</v>
      </c>
      <c r="H814" t="s">
        <v>994</v>
      </c>
      <c r="I814">
        <v>10018.01</v>
      </c>
      <c r="K814" s="4" t="str">
        <f t="shared" si="49"/>
        <v/>
      </c>
      <c r="L814" s="4" t="str">
        <f t="shared" si="50"/>
        <v/>
      </c>
      <c r="M814" s="4" t="str">
        <f>IF(AND($H814="Expense Total",NOT(ISBLANK($L814))), VLOOKUP($L814,'Cash Flow Report'!$A$7:$T$107,4,FALSE),"")</f>
        <v/>
      </c>
      <c r="O814" s="4" t="str">
        <f t="shared" si="51"/>
        <v/>
      </c>
      <c r="P814" s="4" t="str">
        <f t="shared" si="52"/>
        <v/>
      </c>
      <c r="Q814" s="4" t="str">
        <f>IF(AND($H814="Income Total",NOT(ISBLANK($P814))), VLOOKUP($P814,'Cash Flow Report'!$A$7:$T$107,7,FALSE),"")</f>
        <v/>
      </c>
    </row>
    <row r="815" spans="1:17" x14ac:dyDescent="0.25">
      <c r="A815" t="s">
        <v>984</v>
      </c>
      <c r="B815" t="s">
        <v>18</v>
      </c>
      <c r="C815" t="s">
        <v>36</v>
      </c>
      <c r="D815" t="s">
        <v>46</v>
      </c>
      <c r="E815" t="s">
        <v>18</v>
      </c>
      <c r="F815" t="s">
        <v>18</v>
      </c>
      <c r="G815" t="s">
        <v>995</v>
      </c>
      <c r="H815" t="s">
        <v>18</v>
      </c>
      <c r="I815">
        <v>347.01</v>
      </c>
      <c r="K815" s="4" t="str">
        <f t="shared" si="49"/>
        <v/>
      </c>
      <c r="L815" s="4" t="str">
        <f t="shared" si="50"/>
        <v/>
      </c>
      <c r="M815" s="4" t="str">
        <f>IF(AND($H815="Expense Total",NOT(ISBLANK($L815))), VLOOKUP($L815,'Cash Flow Report'!$A$7:$T$107,4,FALSE),"")</f>
        <v/>
      </c>
      <c r="O815" s="4" t="str">
        <f t="shared" si="51"/>
        <v/>
      </c>
      <c r="P815" s="4" t="str">
        <f t="shared" si="52"/>
        <v/>
      </c>
      <c r="Q815" s="4" t="str">
        <f>IF(AND($H815="Income Total",NOT(ISBLANK($P815))), VLOOKUP($P815,'Cash Flow Report'!$A$7:$T$107,7,FALSE),"")</f>
        <v/>
      </c>
    </row>
    <row r="816" spans="1:17" x14ac:dyDescent="0.25">
      <c r="A816" t="s">
        <v>984</v>
      </c>
      <c r="B816" t="s">
        <v>18</v>
      </c>
      <c r="C816" t="s">
        <v>36</v>
      </c>
      <c r="D816" t="s">
        <v>46</v>
      </c>
      <c r="E816" t="s">
        <v>18</v>
      </c>
      <c r="F816" t="s">
        <v>18</v>
      </c>
      <c r="G816" t="s">
        <v>990</v>
      </c>
      <c r="H816" t="s">
        <v>18</v>
      </c>
      <c r="I816">
        <v>-10208.68</v>
      </c>
      <c r="K816" s="4" t="str">
        <f t="shared" si="49"/>
        <v/>
      </c>
      <c r="L816" s="4" t="str">
        <f t="shared" si="50"/>
        <v/>
      </c>
      <c r="M816" s="4" t="str">
        <f>IF(AND($H816="Expense Total",NOT(ISBLANK($L816))), VLOOKUP($L816,'Cash Flow Report'!$A$7:$T$107,4,FALSE),"")</f>
        <v/>
      </c>
      <c r="O816" s="4" t="str">
        <f t="shared" si="51"/>
        <v/>
      </c>
      <c r="P816" s="4" t="str">
        <f t="shared" si="52"/>
        <v/>
      </c>
      <c r="Q816" s="4" t="str">
        <f>IF(AND($H816="Income Total",NOT(ISBLANK($P816))), VLOOKUP($P816,'Cash Flow Report'!$A$7:$T$107,7,FALSE),"")</f>
        <v/>
      </c>
    </row>
    <row r="817" spans="1:17" x14ac:dyDescent="0.25">
      <c r="A817" t="s">
        <v>984</v>
      </c>
      <c r="B817" t="s">
        <v>18</v>
      </c>
      <c r="C817" t="s">
        <v>36</v>
      </c>
      <c r="D817" t="s">
        <v>46</v>
      </c>
      <c r="E817" t="s">
        <v>18</v>
      </c>
      <c r="F817" t="s">
        <v>18</v>
      </c>
      <c r="G817" t="s">
        <v>993</v>
      </c>
      <c r="H817" t="s">
        <v>18</v>
      </c>
      <c r="I817">
        <v>-10018.01</v>
      </c>
      <c r="K817" s="4" t="str">
        <f t="shared" si="49"/>
        <v/>
      </c>
      <c r="L817" s="4" t="str">
        <f t="shared" si="50"/>
        <v/>
      </c>
      <c r="M817" s="4" t="str">
        <f>IF(AND($H817="Expense Total",NOT(ISBLANK($L817))), VLOOKUP($L817,'Cash Flow Report'!$A$7:$T$107,4,FALSE),"")</f>
        <v/>
      </c>
      <c r="O817" s="4" t="str">
        <f t="shared" si="51"/>
        <v/>
      </c>
      <c r="P817" s="4" t="str">
        <f t="shared" si="52"/>
        <v/>
      </c>
      <c r="Q817" s="4" t="str">
        <f>IF(AND($H817="Income Total",NOT(ISBLANK($P817))), VLOOKUP($P817,'Cash Flow Report'!$A$7:$T$107,7,FALSE),"")</f>
        <v/>
      </c>
    </row>
    <row r="818" spans="1:17" ht="15.75" x14ac:dyDescent="0.25">
      <c r="A818" t="s">
        <v>984</v>
      </c>
      <c r="B818" t="s">
        <v>18</v>
      </c>
      <c r="C818" t="s">
        <v>18</v>
      </c>
      <c r="D818" t="s">
        <v>18</v>
      </c>
      <c r="E818" t="s">
        <v>18</v>
      </c>
      <c r="F818" t="s">
        <v>18</v>
      </c>
      <c r="G818" t="s">
        <v>18</v>
      </c>
      <c r="H818" s="3" t="s">
        <v>35</v>
      </c>
      <c r="I818">
        <v>68344.039999999994</v>
      </c>
      <c r="K818" s="4">
        <f t="shared" si="49"/>
        <v>68344.039999999994</v>
      </c>
      <c r="L818" s="4" t="str">
        <f t="shared" si="50"/>
        <v>94 Webster</v>
      </c>
      <c r="M818" s="4">
        <f>IF(AND($H818="Expense Total",NOT(ISBLANK($L818))), VLOOKUP($L818,'Cash Flow Report'!$A$7:$T$107,4,FALSE),"")</f>
        <v>68344.039999999994</v>
      </c>
      <c r="O818" s="4" t="str">
        <f t="shared" si="51"/>
        <v/>
      </c>
      <c r="P818" s="4" t="str">
        <f t="shared" si="52"/>
        <v/>
      </c>
      <c r="Q818" s="4" t="str">
        <f>IF(AND($H818="Income Total",NOT(ISBLANK($P818))), VLOOKUP($P818,'Cash Flow Report'!$A$7:$T$107,7,FALSE),"")</f>
        <v/>
      </c>
    </row>
    <row r="819" spans="1:17" x14ac:dyDescent="0.25">
      <c r="A819" t="s">
        <v>984</v>
      </c>
      <c r="B819" t="s">
        <v>18</v>
      </c>
      <c r="C819" t="s">
        <v>36</v>
      </c>
      <c r="D819" t="s">
        <v>37</v>
      </c>
      <c r="E819" t="s">
        <v>18</v>
      </c>
      <c r="F819" t="s">
        <v>18</v>
      </c>
      <c r="G819" t="s">
        <v>996</v>
      </c>
      <c r="H819" t="s">
        <v>18</v>
      </c>
      <c r="I819">
        <v>389174.93</v>
      </c>
      <c r="K819" s="4" t="str">
        <f t="shared" si="49"/>
        <v/>
      </c>
      <c r="L819" s="4" t="str">
        <f t="shared" si="50"/>
        <v/>
      </c>
      <c r="M819" s="4" t="str">
        <f>IF(AND($H819="Expense Total",NOT(ISBLANK($L819))), VLOOKUP($L819,'Cash Flow Report'!$A$7:$T$107,4,FALSE),"")</f>
        <v/>
      </c>
      <c r="O819" s="4" t="str">
        <f t="shared" si="51"/>
        <v/>
      </c>
      <c r="P819" s="4" t="str">
        <f t="shared" si="52"/>
        <v/>
      </c>
      <c r="Q819" s="4" t="str">
        <f>IF(AND($H819="Income Total",NOT(ISBLANK($P819))), VLOOKUP($P819,'Cash Flow Report'!$A$7:$T$107,7,FALSE),"")</f>
        <v/>
      </c>
    </row>
    <row r="820" spans="1:17" ht="15.75" x14ac:dyDescent="0.25">
      <c r="A820" t="s">
        <v>984</v>
      </c>
      <c r="B820" t="s">
        <v>18</v>
      </c>
      <c r="C820" t="s">
        <v>18</v>
      </c>
      <c r="D820" t="s">
        <v>18</v>
      </c>
      <c r="E820" t="s">
        <v>18</v>
      </c>
      <c r="F820" t="s">
        <v>18</v>
      </c>
      <c r="G820" t="s">
        <v>18</v>
      </c>
      <c r="H820" s="3" t="s">
        <v>39</v>
      </c>
      <c r="I820">
        <v>389174.93</v>
      </c>
      <c r="K820" s="4" t="str">
        <f t="shared" si="49"/>
        <v/>
      </c>
      <c r="L820" s="4" t="str">
        <f t="shared" si="50"/>
        <v/>
      </c>
      <c r="M820" s="4" t="str">
        <f>IF(AND($H820="Expense Total",NOT(ISBLANK($L820))), VLOOKUP($L820,'Cash Flow Report'!$A$7:$T$107,4,FALSE),"")</f>
        <v/>
      </c>
      <c r="O820" s="4">
        <f t="shared" si="51"/>
        <v>389174.93</v>
      </c>
      <c r="P820" s="4" t="str">
        <f t="shared" si="52"/>
        <v>94 Webster</v>
      </c>
      <c r="Q820" s="4">
        <f>IF(AND($H820="Income Total",NOT(ISBLANK($P820))), VLOOKUP($P820,'Cash Flow Report'!$A$7:$T$107,7,FALSE),"")</f>
        <v>389174.93</v>
      </c>
    </row>
    <row r="821" spans="1:17" x14ac:dyDescent="0.25">
      <c r="K821" s="4" t="str">
        <f t="shared" si="49"/>
        <v/>
      </c>
      <c r="L821" s="4" t="str">
        <f t="shared" si="50"/>
        <v/>
      </c>
      <c r="M821" s="4" t="str">
        <f>IF(AND($H821="Expense Total",NOT(ISBLANK($L821))), VLOOKUP($L821,'Cash Flow Report'!$A$7:$T$107,4,FALSE),"")</f>
        <v/>
      </c>
      <c r="O821" s="4" t="str">
        <f t="shared" si="51"/>
        <v/>
      </c>
      <c r="P821" s="4" t="str">
        <f t="shared" si="52"/>
        <v/>
      </c>
      <c r="Q821" s="4" t="str">
        <f>IF(AND($H821="Income Total",NOT(ISBLANK($P821))), VLOOKUP($P821,'Cash Flow Report'!$A$7:$T$107,7,FALSE),"")</f>
        <v/>
      </c>
    </row>
    <row r="822" spans="1:17" x14ac:dyDescent="0.25">
      <c r="A822" t="s">
        <v>997</v>
      </c>
      <c r="B822" t="s">
        <v>998</v>
      </c>
      <c r="C822" t="s">
        <v>15</v>
      </c>
      <c r="D822" t="s">
        <v>107</v>
      </c>
      <c r="E822" t="s">
        <v>142</v>
      </c>
      <c r="F822" t="s">
        <v>18</v>
      </c>
      <c r="G822" t="s">
        <v>999</v>
      </c>
      <c r="H822" t="s">
        <v>1000</v>
      </c>
      <c r="I822">
        <v>30000</v>
      </c>
      <c r="K822" s="4" t="str">
        <f t="shared" si="49"/>
        <v/>
      </c>
      <c r="L822" s="4" t="str">
        <f t="shared" si="50"/>
        <v/>
      </c>
      <c r="M822" s="4" t="str">
        <f>IF(AND($H822="Expense Total",NOT(ISBLANK($L822))), VLOOKUP($L822,'Cash Flow Report'!$A$7:$T$107,4,FALSE),"")</f>
        <v/>
      </c>
      <c r="O822" s="4" t="str">
        <f t="shared" si="51"/>
        <v/>
      </c>
      <c r="P822" s="4" t="str">
        <f t="shared" si="52"/>
        <v/>
      </c>
      <c r="Q822" s="4" t="str">
        <f>IF(AND($H822="Income Total",NOT(ISBLANK($P822))), VLOOKUP($P822,'Cash Flow Report'!$A$7:$T$107,7,FALSE),"")</f>
        <v/>
      </c>
    </row>
    <row r="823" spans="1:17" x14ac:dyDescent="0.25">
      <c r="A823" t="s">
        <v>997</v>
      </c>
      <c r="B823" t="s">
        <v>1001</v>
      </c>
      <c r="C823" t="s">
        <v>15</v>
      </c>
      <c r="D823" t="s">
        <v>42</v>
      </c>
      <c r="E823" t="s">
        <v>108</v>
      </c>
      <c r="F823" t="s">
        <v>18</v>
      </c>
      <c r="G823" t="s">
        <v>1002</v>
      </c>
      <c r="H823" t="s">
        <v>1003</v>
      </c>
      <c r="I823">
        <v>5494.23</v>
      </c>
      <c r="K823" s="4" t="str">
        <f t="shared" si="49"/>
        <v/>
      </c>
      <c r="L823" s="4" t="str">
        <f t="shared" si="50"/>
        <v/>
      </c>
      <c r="M823" s="4" t="str">
        <f>IF(AND($H823="Expense Total",NOT(ISBLANK($L823))), VLOOKUP($L823,'Cash Flow Report'!$A$7:$T$107,4,FALSE),"")</f>
        <v/>
      </c>
      <c r="O823" s="4" t="str">
        <f t="shared" si="51"/>
        <v/>
      </c>
      <c r="P823" s="4" t="str">
        <f t="shared" si="52"/>
        <v/>
      </c>
      <c r="Q823" s="4" t="str">
        <f>IF(AND($H823="Income Total",NOT(ISBLANK($P823))), VLOOKUP($P823,'Cash Flow Report'!$A$7:$T$107,7,FALSE),"")</f>
        <v/>
      </c>
    </row>
    <row r="824" spans="1:17" x14ac:dyDescent="0.25">
      <c r="A824" t="s">
        <v>997</v>
      </c>
      <c r="B824" t="s">
        <v>18</v>
      </c>
      <c r="C824" t="s">
        <v>36</v>
      </c>
      <c r="D824" t="s">
        <v>46</v>
      </c>
      <c r="E824" t="s">
        <v>18</v>
      </c>
      <c r="F824" t="s">
        <v>18</v>
      </c>
      <c r="G824" t="s">
        <v>1002</v>
      </c>
      <c r="H824" t="s">
        <v>18</v>
      </c>
      <c r="I824">
        <v>-5494.23</v>
      </c>
      <c r="K824" s="4" t="str">
        <f t="shared" si="49"/>
        <v/>
      </c>
      <c r="L824" s="4" t="str">
        <f t="shared" si="50"/>
        <v/>
      </c>
      <c r="M824" s="4" t="str">
        <f>IF(AND($H824="Expense Total",NOT(ISBLANK($L824))), VLOOKUP($L824,'Cash Flow Report'!$A$7:$T$107,4,FALSE),"")</f>
        <v/>
      </c>
      <c r="O824" s="4" t="str">
        <f t="shared" si="51"/>
        <v/>
      </c>
      <c r="P824" s="4" t="str">
        <f t="shared" si="52"/>
        <v/>
      </c>
      <c r="Q824" s="4" t="str">
        <f>IF(AND($H824="Income Total",NOT(ISBLANK($P824))), VLOOKUP($P824,'Cash Flow Report'!$A$7:$T$107,7,FALSE),"")</f>
        <v/>
      </c>
    </row>
    <row r="825" spans="1:17" ht="15.75" x14ac:dyDescent="0.25">
      <c r="A825" t="s">
        <v>997</v>
      </c>
      <c r="B825" t="s">
        <v>18</v>
      </c>
      <c r="C825" t="s">
        <v>18</v>
      </c>
      <c r="D825" t="s">
        <v>18</v>
      </c>
      <c r="E825" t="s">
        <v>18</v>
      </c>
      <c r="F825" t="s">
        <v>18</v>
      </c>
      <c r="G825" t="s">
        <v>18</v>
      </c>
      <c r="H825" s="3" t="s">
        <v>35</v>
      </c>
      <c r="I825">
        <v>30000</v>
      </c>
      <c r="K825" s="4">
        <f t="shared" si="49"/>
        <v>30000</v>
      </c>
      <c r="L825" s="4" t="str">
        <f t="shared" si="50"/>
        <v>95 Winnebago</v>
      </c>
      <c r="M825" s="4">
        <f>IF(AND($H825="Expense Total",NOT(ISBLANK($L825))), VLOOKUP($L825,'Cash Flow Report'!$A$7:$T$107,4,FALSE),"")</f>
        <v>30000</v>
      </c>
      <c r="O825" s="4" t="str">
        <f t="shared" si="51"/>
        <v/>
      </c>
      <c r="P825" s="4" t="str">
        <f t="shared" si="52"/>
        <v/>
      </c>
      <c r="Q825" s="4" t="str">
        <f>IF(AND($H825="Income Total",NOT(ISBLANK($P825))), VLOOKUP($P825,'Cash Flow Report'!$A$7:$T$107,7,FALSE),"")</f>
        <v/>
      </c>
    </row>
    <row r="826" spans="1:17" x14ac:dyDescent="0.25">
      <c r="A826" t="s">
        <v>997</v>
      </c>
      <c r="B826" t="s">
        <v>18</v>
      </c>
      <c r="C826" t="s">
        <v>36</v>
      </c>
      <c r="D826" t="s">
        <v>37</v>
      </c>
      <c r="E826" t="s">
        <v>18</v>
      </c>
      <c r="F826" t="s">
        <v>18</v>
      </c>
      <c r="G826" t="s">
        <v>1004</v>
      </c>
      <c r="H826" t="s">
        <v>18</v>
      </c>
      <c r="I826">
        <v>169694.41</v>
      </c>
      <c r="K826" s="4" t="str">
        <f t="shared" si="49"/>
        <v/>
      </c>
      <c r="L826" s="4" t="str">
        <f t="shared" si="50"/>
        <v/>
      </c>
      <c r="M826" s="4" t="str">
        <f>IF(AND($H826="Expense Total",NOT(ISBLANK($L826))), VLOOKUP($L826,'Cash Flow Report'!$A$7:$T$107,4,FALSE),"")</f>
        <v/>
      </c>
      <c r="O826" s="4" t="str">
        <f t="shared" si="51"/>
        <v/>
      </c>
      <c r="P826" s="4" t="str">
        <f t="shared" si="52"/>
        <v/>
      </c>
      <c r="Q826" s="4" t="str">
        <f>IF(AND($H826="Income Total",NOT(ISBLANK($P826))), VLOOKUP($P826,'Cash Flow Report'!$A$7:$T$107,7,FALSE),"")</f>
        <v/>
      </c>
    </row>
    <row r="827" spans="1:17" ht="15.75" x14ac:dyDescent="0.25">
      <c r="A827" t="s">
        <v>997</v>
      </c>
      <c r="B827" t="s">
        <v>18</v>
      </c>
      <c r="C827" t="s">
        <v>18</v>
      </c>
      <c r="D827" t="s">
        <v>18</v>
      </c>
      <c r="E827" t="s">
        <v>18</v>
      </c>
      <c r="F827" t="s">
        <v>18</v>
      </c>
      <c r="G827" t="s">
        <v>18</v>
      </c>
      <c r="H827" s="3" t="s">
        <v>39</v>
      </c>
      <c r="I827">
        <v>169694.41</v>
      </c>
      <c r="K827" s="4" t="str">
        <f t="shared" si="49"/>
        <v/>
      </c>
      <c r="L827" s="4" t="str">
        <f t="shared" si="50"/>
        <v/>
      </c>
      <c r="M827" s="4" t="str">
        <f>IF(AND($H827="Expense Total",NOT(ISBLANK($L827))), VLOOKUP($L827,'Cash Flow Report'!$A$7:$T$107,4,FALSE),"")</f>
        <v/>
      </c>
      <c r="O827" s="4">
        <f t="shared" si="51"/>
        <v>169694.41</v>
      </c>
      <c r="P827" s="4" t="str">
        <f t="shared" si="52"/>
        <v>95 Winnebago</v>
      </c>
      <c r="Q827" s="4">
        <f>IF(AND($H827="Income Total",NOT(ISBLANK($P827))), VLOOKUP($P827,'Cash Flow Report'!$A$7:$T$107,7,FALSE),"")</f>
        <v>169694.41</v>
      </c>
    </row>
    <row r="828" spans="1:17" x14ac:dyDescent="0.25">
      <c r="K828" s="4" t="str">
        <f t="shared" si="49"/>
        <v/>
      </c>
      <c r="L828" s="4" t="str">
        <f t="shared" si="50"/>
        <v/>
      </c>
      <c r="M828" s="4" t="str">
        <f>IF(AND($H828="Expense Total",NOT(ISBLANK($L828))), VLOOKUP($L828,'Cash Flow Report'!$A$7:$T$107,4,FALSE),"")</f>
        <v/>
      </c>
      <c r="O828" s="4" t="str">
        <f t="shared" si="51"/>
        <v/>
      </c>
      <c r="P828" s="4" t="str">
        <f t="shared" si="52"/>
        <v/>
      </c>
      <c r="Q828" s="4" t="str">
        <f>IF(AND($H828="Income Total",NOT(ISBLANK($P828))), VLOOKUP($P828,'Cash Flow Report'!$A$7:$T$107,7,FALSE),"")</f>
        <v/>
      </c>
    </row>
    <row r="829" spans="1:17" x14ac:dyDescent="0.25">
      <c r="A829" t="s">
        <v>1005</v>
      </c>
      <c r="B829" t="s">
        <v>1006</v>
      </c>
      <c r="C829" t="s">
        <v>15</v>
      </c>
      <c r="D829" t="s">
        <v>107</v>
      </c>
      <c r="E829" t="s">
        <v>63</v>
      </c>
      <c r="F829" t="s">
        <v>18</v>
      </c>
      <c r="G829" t="s">
        <v>1007</v>
      </c>
      <c r="H829" t="s">
        <v>1008</v>
      </c>
      <c r="I829">
        <v>115514.2</v>
      </c>
      <c r="K829" s="4" t="str">
        <f t="shared" si="49"/>
        <v/>
      </c>
      <c r="L829" s="4" t="str">
        <f t="shared" si="50"/>
        <v/>
      </c>
      <c r="M829" s="4" t="str">
        <f>IF(AND($H829="Expense Total",NOT(ISBLANK($L829))), VLOOKUP($L829,'Cash Flow Report'!$A$7:$T$107,4,FALSE),"")</f>
        <v/>
      </c>
      <c r="O829" s="4" t="str">
        <f t="shared" si="51"/>
        <v/>
      </c>
      <c r="P829" s="4" t="str">
        <f t="shared" si="52"/>
        <v/>
      </c>
      <c r="Q829" s="4" t="str">
        <f>IF(AND($H829="Income Total",NOT(ISBLANK($P829))), VLOOKUP($P829,'Cash Flow Report'!$A$7:$T$107,7,FALSE),"")</f>
        <v/>
      </c>
    </row>
    <row r="830" spans="1:17" x14ac:dyDescent="0.25">
      <c r="A830" t="s">
        <v>1005</v>
      </c>
      <c r="B830" t="s">
        <v>18</v>
      </c>
      <c r="C830" t="s">
        <v>36</v>
      </c>
      <c r="D830" t="s">
        <v>46</v>
      </c>
      <c r="E830" t="s">
        <v>18</v>
      </c>
      <c r="F830" t="s">
        <v>18</v>
      </c>
      <c r="G830" t="s">
        <v>1007</v>
      </c>
      <c r="H830" t="s">
        <v>18</v>
      </c>
      <c r="I830">
        <v>-105678.83</v>
      </c>
      <c r="K830" s="4" t="str">
        <f t="shared" si="49"/>
        <v/>
      </c>
      <c r="L830" s="4" t="str">
        <f t="shared" si="50"/>
        <v/>
      </c>
      <c r="M830" s="4" t="str">
        <f>IF(AND($H830="Expense Total",NOT(ISBLANK($L830))), VLOOKUP($L830,'Cash Flow Report'!$A$7:$T$107,4,FALSE),"")</f>
        <v/>
      </c>
      <c r="O830" s="4" t="str">
        <f t="shared" si="51"/>
        <v/>
      </c>
      <c r="P830" s="4" t="str">
        <f t="shared" si="52"/>
        <v/>
      </c>
      <c r="Q830" s="4" t="str">
        <f>IF(AND($H830="Income Total",NOT(ISBLANK($P830))), VLOOKUP($P830,'Cash Flow Report'!$A$7:$T$107,7,FALSE),"")</f>
        <v/>
      </c>
    </row>
    <row r="831" spans="1:17" x14ac:dyDescent="0.25">
      <c r="A831" t="s">
        <v>1005</v>
      </c>
      <c r="B831" t="s">
        <v>18</v>
      </c>
      <c r="C831" t="s">
        <v>36</v>
      </c>
      <c r="D831" t="s">
        <v>182</v>
      </c>
      <c r="E831" t="s">
        <v>18</v>
      </c>
      <c r="F831" t="s">
        <v>18</v>
      </c>
      <c r="G831" t="s">
        <v>1009</v>
      </c>
      <c r="H831" t="s">
        <v>18</v>
      </c>
      <c r="I831">
        <v>-365800</v>
      </c>
      <c r="K831" s="4" t="str">
        <f t="shared" si="49"/>
        <v/>
      </c>
      <c r="L831" s="4" t="str">
        <f t="shared" si="50"/>
        <v/>
      </c>
      <c r="M831" s="4" t="str">
        <f>IF(AND($H831="Expense Total",NOT(ISBLANK($L831))), VLOOKUP($L831,'Cash Flow Report'!$A$7:$T$107,4,FALSE),"")</f>
        <v/>
      </c>
      <c r="O831" s="4" t="str">
        <f t="shared" si="51"/>
        <v/>
      </c>
      <c r="P831" s="4" t="str">
        <f t="shared" si="52"/>
        <v/>
      </c>
      <c r="Q831" s="4" t="str">
        <f>IF(AND($H831="Income Total",NOT(ISBLANK($P831))), VLOOKUP($P831,'Cash Flow Report'!$A$7:$T$107,7,FALSE),"")</f>
        <v/>
      </c>
    </row>
    <row r="832" spans="1:17" x14ac:dyDescent="0.25">
      <c r="A832" t="s">
        <v>1005</v>
      </c>
      <c r="B832" t="s">
        <v>18</v>
      </c>
      <c r="C832" t="s">
        <v>36</v>
      </c>
      <c r="D832" t="s">
        <v>12</v>
      </c>
      <c r="E832" t="s">
        <v>18</v>
      </c>
      <c r="F832" t="s">
        <v>18</v>
      </c>
      <c r="G832" t="s">
        <v>1007</v>
      </c>
      <c r="H832" t="s">
        <v>18</v>
      </c>
      <c r="I832">
        <v>-30000</v>
      </c>
      <c r="K832" s="4" t="str">
        <f t="shared" si="49"/>
        <v/>
      </c>
      <c r="L832" s="4" t="str">
        <f t="shared" si="50"/>
        <v/>
      </c>
      <c r="M832" s="4" t="str">
        <f>IF(AND($H832="Expense Total",NOT(ISBLANK($L832))), VLOOKUP($L832,'Cash Flow Report'!$A$7:$T$107,4,FALSE),"")</f>
        <v/>
      </c>
      <c r="O832" s="4" t="str">
        <f t="shared" si="51"/>
        <v/>
      </c>
      <c r="P832" s="4" t="str">
        <f t="shared" si="52"/>
        <v/>
      </c>
      <c r="Q832" s="4" t="str">
        <f>IF(AND($H832="Income Total",NOT(ISBLANK($P832))), VLOOKUP($P832,'Cash Flow Report'!$A$7:$T$107,7,FALSE),"")</f>
        <v/>
      </c>
    </row>
    <row r="833" spans="1:17" ht="15.75" x14ac:dyDescent="0.25">
      <c r="A833" t="s">
        <v>1005</v>
      </c>
      <c r="B833" t="s">
        <v>18</v>
      </c>
      <c r="C833" t="s">
        <v>18</v>
      </c>
      <c r="D833" t="s">
        <v>18</v>
      </c>
      <c r="E833" t="s">
        <v>18</v>
      </c>
      <c r="F833" t="s">
        <v>18</v>
      </c>
      <c r="G833" t="s">
        <v>18</v>
      </c>
      <c r="H833" s="3" t="s">
        <v>35</v>
      </c>
      <c r="I833">
        <v>-385964.63</v>
      </c>
      <c r="K833" s="4">
        <f t="shared" si="49"/>
        <v>-385964.63</v>
      </c>
      <c r="L833" s="4" t="str">
        <f t="shared" si="50"/>
        <v>96 Winneshiek</v>
      </c>
      <c r="M833" s="4">
        <f>IF(AND($H833="Expense Total",NOT(ISBLANK($L833))), VLOOKUP($L833,'Cash Flow Report'!$A$7:$T$107,4,FALSE),"")</f>
        <v>-385964.63</v>
      </c>
      <c r="O833" s="4" t="str">
        <f t="shared" si="51"/>
        <v/>
      </c>
      <c r="P833" s="4" t="str">
        <f t="shared" si="52"/>
        <v/>
      </c>
      <c r="Q833" s="4" t="str">
        <f>IF(AND($H833="Income Total",NOT(ISBLANK($P833))), VLOOKUP($P833,'Cash Flow Report'!$A$7:$T$107,7,FALSE),"")</f>
        <v/>
      </c>
    </row>
    <row r="834" spans="1:17" x14ac:dyDescent="0.25">
      <c r="A834" t="s">
        <v>1005</v>
      </c>
      <c r="B834" t="s">
        <v>18</v>
      </c>
      <c r="C834" t="s">
        <v>36</v>
      </c>
      <c r="D834" t="s">
        <v>37</v>
      </c>
      <c r="E834" t="s">
        <v>18</v>
      </c>
      <c r="F834" t="s">
        <v>18</v>
      </c>
      <c r="G834" t="s">
        <v>1010</v>
      </c>
      <c r="H834" t="s">
        <v>18</v>
      </c>
      <c r="I834">
        <v>350530.63</v>
      </c>
      <c r="K834" s="4" t="str">
        <f t="shared" si="49"/>
        <v/>
      </c>
      <c r="L834" s="4" t="str">
        <f t="shared" si="50"/>
        <v/>
      </c>
      <c r="M834" s="4" t="str">
        <f>IF(AND($H834="Expense Total",NOT(ISBLANK($L834))), VLOOKUP($L834,'Cash Flow Report'!$A$7:$T$107,4,FALSE),"")</f>
        <v/>
      </c>
      <c r="O834" s="4" t="str">
        <f t="shared" si="51"/>
        <v/>
      </c>
      <c r="P834" s="4" t="str">
        <f t="shared" si="52"/>
        <v/>
      </c>
      <c r="Q834" s="4" t="str">
        <f>IF(AND($H834="Income Total",NOT(ISBLANK($P834))), VLOOKUP($P834,'Cash Flow Report'!$A$7:$T$107,7,FALSE),"")</f>
        <v/>
      </c>
    </row>
    <row r="835" spans="1:17" ht="15.75" x14ac:dyDescent="0.25">
      <c r="A835" t="s">
        <v>1005</v>
      </c>
      <c r="B835" t="s">
        <v>18</v>
      </c>
      <c r="C835" t="s">
        <v>18</v>
      </c>
      <c r="D835" t="s">
        <v>18</v>
      </c>
      <c r="E835" t="s">
        <v>18</v>
      </c>
      <c r="F835" t="s">
        <v>18</v>
      </c>
      <c r="G835" t="s">
        <v>18</v>
      </c>
      <c r="H835" s="3" t="s">
        <v>39</v>
      </c>
      <c r="I835">
        <v>350530.63</v>
      </c>
      <c r="K835" s="4" t="str">
        <f t="shared" si="49"/>
        <v/>
      </c>
      <c r="L835" s="4" t="str">
        <f t="shared" si="50"/>
        <v/>
      </c>
      <c r="M835" s="4" t="str">
        <f>IF(AND($H835="Expense Total",NOT(ISBLANK($L835))), VLOOKUP($L835,'Cash Flow Report'!$A$7:$T$107,4,FALSE),"")</f>
        <v/>
      </c>
      <c r="O835" s="4">
        <f t="shared" si="51"/>
        <v>350530.63</v>
      </c>
      <c r="P835" s="4" t="str">
        <f t="shared" si="52"/>
        <v>96 Winneshiek</v>
      </c>
      <c r="Q835" s="4">
        <f>IF(AND($H835="Income Total",NOT(ISBLANK($P835))), VLOOKUP($P835,'Cash Flow Report'!$A$7:$T$107,7,FALSE),"")</f>
        <v>350530.63</v>
      </c>
    </row>
    <row r="836" spans="1:17" x14ac:dyDescent="0.25">
      <c r="K836" s="4" t="str">
        <f t="shared" si="49"/>
        <v/>
      </c>
      <c r="L836" s="4" t="str">
        <f t="shared" si="50"/>
        <v/>
      </c>
      <c r="M836" s="4" t="str">
        <f>IF(AND($H836="Expense Total",NOT(ISBLANK($L836))), VLOOKUP($L836,'Cash Flow Report'!$A$7:$T$107,4,FALSE),"")</f>
        <v/>
      </c>
      <c r="O836" s="4" t="str">
        <f t="shared" si="51"/>
        <v/>
      </c>
      <c r="P836" s="4" t="str">
        <f t="shared" si="52"/>
        <v/>
      </c>
      <c r="Q836" s="4" t="str">
        <f>IF(AND($H836="Income Total",NOT(ISBLANK($P836))), VLOOKUP($P836,'Cash Flow Report'!$A$7:$T$107,7,FALSE),"")</f>
        <v/>
      </c>
    </row>
    <row r="837" spans="1:17" x14ac:dyDescent="0.25">
      <c r="A837" t="s">
        <v>1011</v>
      </c>
      <c r="B837" t="s">
        <v>1012</v>
      </c>
      <c r="C837" t="s">
        <v>15</v>
      </c>
      <c r="D837" t="s">
        <v>55</v>
      </c>
      <c r="E837" t="s">
        <v>199</v>
      </c>
      <c r="F837" t="s">
        <v>18</v>
      </c>
      <c r="G837" t="s">
        <v>1013</v>
      </c>
      <c r="H837" t="s">
        <v>1014</v>
      </c>
      <c r="I837">
        <v>38307.919999999998</v>
      </c>
      <c r="K837" s="4" t="str">
        <f t="shared" si="49"/>
        <v/>
      </c>
      <c r="L837" s="4" t="str">
        <f t="shared" si="50"/>
        <v/>
      </c>
      <c r="M837" s="4" t="str">
        <f>IF(AND($H837="Expense Total",NOT(ISBLANK($L837))), VLOOKUP($L837,'Cash Flow Report'!$A$7:$T$107,4,FALSE),"")</f>
        <v/>
      </c>
      <c r="O837" s="4" t="str">
        <f t="shared" si="51"/>
        <v/>
      </c>
      <c r="P837" s="4" t="str">
        <f t="shared" si="52"/>
        <v/>
      </c>
      <c r="Q837" s="4" t="str">
        <f>IF(AND($H837="Income Total",NOT(ISBLANK($P837))), VLOOKUP($P837,'Cash Flow Report'!$A$7:$T$107,7,FALSE),"")</f>
        <v/>
      </c>
    </row>
    <row r="838" spans="1:17" x14ac:dyDescent="0.25">
      <c r="A838" t="s">
        <v>1011</v>
      </c>
      <c r="B838" t="s">
        <v>1015</v>
      </c>
      <c r="C838" t="s">
        <v>15</v>
      </c>
      <c r="D838" t="s">
        <v>124</v>
      </c>
      <c r="E838" t="s">
        <v>130</v>
      </c>
      <c r="F838" t="s">
        <v>18</v>
      </c>
      <c r="G838" t="s">
        <v>1016</v>
      </c>
      <c r="H838" t="s">
        <v>1017</v>
      </c>
      <c r="I838">
        <v>67.05</v>
      </c>
      <c r="K838" s="4" t="str">
        <f t="shared" ref="K838:K869" si="53">IF($H838="Expense Total", I838,"")</f>
        <v/>
      </c>
      <c r="L838" s="4" t="str">
        <f t="shared" ref="L838:L869" si="54">IF($H838="Expense Total", $A838,"")</f>
        <v/>
      </c>
      <c r="M838" s="4" t="str">
        <f>IF(AND($H838="Expense Total",NOT(ISBLANK($L838))), VLOOKUP($L838,'Cash Flow Report'!$A$7:$T$107,4,FALSE),"")</f>
        <v/>
      </c>
      <c r="O838" s="4" t="str">
        <f t="shared" ref="O838:O869" si="55">IF($H838="Income Total", $I838,"")</f>
        <v/>
      </c>
      <c r="P838" s="4" t="str">
        <f t="shared" ref="P838:P869" si="56">IF($H838="Income Total", $A838,"")</f>
        <v/>
      </c>
      <c r="Q838" s="4" t="str">
        <f>IF(AND($H838="Income Total",NOT(ISBLANK($P838))), VLOOKUP($P838,'Cash Flow Report'!$A$7:$T$107,7,FALSE),"")</f>
        <v/>
      </c>
    </row>
    <row r="839" spans="1:17" x14ac:dyDescent="0.25">
      <c r="A839" t="s">
        <v>1011</v>
      </c>
      <c r="B839" t="s">
        <v>1018</v>
      </c>
      <c r="C839" t="s">
        <v>15</v>
      </c>
      <c r="D839" t="s">
        <v>62</v>
      </c>
      <c r="E839" t="s">
        <v>130</v>
      </c>
      <c r="F839" t="s">
        <v>18</v>
      </c>
      <c r="G839" t="s">
        <v>1016</v>
      </c>
      <c r="H839" t="s">
        <v>1017</v>
      </c>
      <c r="I839">
        <v>3.07</v>
      </c>
      <c r="K839" s="4" t="str">
        <f t="shared" si="53"/>
        <v/>
      </c>
      <c r="L839" s="4" t="str">
        <f t="shared" si="54"/>
        <v/>
      </c>
      <c r="M839" s="4" t="str">
        <f>IF(AND($H839="Expense Total",NOT(ISBLANK($L839))), VLOOKUP($L839,'Cash Flow Report'!$A$7:$T$107,4,FALSE),"")</f>
        <v/>
      </c>
      <c r="O839" s="4" t="str">
        <f t="shared" si="55"/>
        <v/>
      </c>
      <c r="P839" s="4" t="str">
        <f t="shared" si="56"/>
        <v/>
      </c>
      <c r="Q839" s="4" t="str">
        <f>IF(AND($H839="Income Total",NOT(ISBLANK($P839))), VLOOKUP($P839,'Cash Flow Report'!$A$7:$T$107,7,FALSE),"")</f>
        <v/>
      </c>
    </row>
    <row r="840" spans="1:17" x14ac:dyDescent="0.25">
      <c r="A840" t="s">
        <v>1011</v>
      </c>
      <c r="B840" t="s">
        <v>1019</v>
      </c>
      <c r="C840" t="s">
        <v>15</v>
      </c>
      <c r="D840" t="s">
        <v>62</v>
      </c>
      <c r="E840" t="s">
        <v>199</v>
      </c>
      <c r="F840" t="s">
        <v>18</v>
      </c>
      <c r="G840" t="s">
        <v>1013</v>
      </c>
      <c r="H840" t="s">
        <v>1014</v>
      </c>
      <c r="I840">
        <v>24344.560000000001</v>
      </c>
      <c r="K840" s="4" t="str">
        <f t="shared" si="53"/>
        <v/>
      </c>
      <c r="L840" s="4" t="str">
        <f t="shared" si="54"/>
        <v/>
      </c>
      <c r="M840" s="4" t="str">
        <f>IF(AND($H840="Expense Total",NOT(ISBLANK($L840))), VLOOKUP($L840,'Cash Flow Report'!$A$7:$T$107,4,FALSE),"")</f>
        <v/>
      </c>
      <c r="O840" s="4" t="str">
        <f t="shared" si="55"/>
        <v/>
      </c>
      <c r="P840" s="4" t="str">
        <f t="shared" si="56"/>
        <v/>
      </c>
      <c r="Q840" s="4" t="str">
        <f>IF(AND($H840="Income Total",NOT(ISBLANK($P840))), VLOOKUP($P840,'Cash Flow Report'!$A$7:$T$107,7,FALSE),"")</f>
        <v/>
      </c>
    </row>
    <row r="841" spans="1:17" x14ac:dyDescent="0.25">
      <c r="A841" t="s">
        <v>1011</v>
      </c>
      <c r="B841" t="s">
        <v>1020</v>
      </c>
      <c r="C841" t="s">
        <v>15</v>
      </c>
      <c r="D841" t="s">
        <v>42</v>
      </c>
      <c r="E841" t="s">
        <v>199</v>
      </c>
      <c r="F841" t="s">
        <v>18</v>
      </c>
      <c r="G841" t="s">
        <v>1013</v>
      </c>
      <c r="H841" t="s">
        <v>1014</v>
      </c>
      <c r="I841">
        <v>223289.44</v>
      </c>
      <c r="K841" s="4" t="str">
        <f t="shared" si="53"/>
        <v/>
      </c>
      <c r="L841" s="4" t="str">
        <f t="shared" si="54"/>
        <v/>
      </c>
      <c r="M841" s="4" t="str">
        <f>IF(AND($H841="Expense Total",NOT(ISBLANK($L841))), VLOOKUP($L841,'Cash Flow Report'!$A$7:$T$107,4,FALSE),"")</f>
        <v/>
      </c>
      <c r="O841" s="4" t="str">
        <f t="shared" si="55"/>
        <v/>
      </c>
      <c r="P841" s="4" t="str">
        <f t="shared" si="56"/>
        <v/>
      </c>
      <c r="Q841" s="4" t="str">
        <f>IF(AND($H841="Income Total",NOT(ISBLANK($P841))), VLOOKUP($P841,'Cash Flow Report'!$A$7:$T$107,7,FALSE),"")</f>
        <v/>
      </c>
    </row>
    <row r="842" spans="1:17" x14ac:dyDescent="0.25">
      <c r="A842" t="s">
        <v>1011</v>
      </c>
      <c r="B842" t="s">
        <v>1021</v>
      </c>
      <c r="C842" t="s">
        <v>15</v>
      </c>
      <c r="D842" t="s">
        <v>242</v>
      </c>
      <c r="E842" t="s">
        <v>1022</v>
      </c>
      <c r="F842" t="s">
        <v>18</v>
      </c>
      <c r="G842" t="s">
        <v>1023</v>
      </c>
      <c r="H842" t="s">
        <v>1024</v>
      </c>
      <c r="I842">
        <v>1</v>
      </c>
      <c r="K842" s="4" t="str">
        <f t="shared" si="53"/>
        <v/>
      </c>
      <c r="L842" s="4" t="str">
        <f t="shared" si="54"/>
        <v/>
      </c>
      <c r="M842" s="4" t="str">
        <f>IF(AND($H842="Expense Total",NOT(ISBLANK($L842))), VLOOKUP($L842,'Cash Flow Report'!$A$7:$T$107,4,FALSE),"")</f>
        <v/>
      </c>
      <c r="O842" s="4" t="str">
        <f t="shared" si="55"/>
        <v/>
      </c>
      <c r="P842" s="4" t="str">
        <f t="shared" si="56"/>
        <v/>
      </c>
      <c r="Q842" s="4" t="str">
        <f>IF(AND($H842="Income Total",NOT(ISBLANK($P842))), VLOOKUP($P842,'Cash Flow Report'!$A$7:$T$107,7,FALSE),"")</f>
        <v/>
      </c>
    </row>
    <row r="843" spans="1:17" x14ac:dyDescent="0.25">
      <c r="A843" t="s">
        <v>1011</v>
      </c>
      <c r="B843" t="s">
        <v>1025</v>
      </c>
      <c r="C843" t="s">
        <v>15</v>
      </c>
      <c r="D843" t="s">
        <v>242</v>
      </c>
      <c r="E843" t="s">
        <v>199</v>
      </c>
      <c r="F843" t="s">
        <v>18</v>
      </c>
      <c r="G843" t="s">
        <v>1013</v>
      </c>
      <c r="H843" t="s">
        <v>1014</v>
      </c>
      <c r="I843">
        <v>106198.2</v>
      </c>
      <c r="K843" s="4" t="str">
        <f t="shared" si="53"/>
        <v/>
      </c>
      <c r="L843" s="4" t="str">
        <f t="shared" si="54"/>
        <v/>
      </c>
      <c r="M843" s="4" t="str">
        <f>IF(AND($H843="Expense Total",NOT(ISBLANK($L843))), VLOOKUP($L843,'Cash Flow Report'!$A$7:$T$107,4,FALSE),"")</f>
        <v/>
      </c>
      <c r="O843" s="4" t="str">
        <f t="shared" si="55"/>
        <v/>
      </c>
      <c r="P843" s="4" t="str">
        <f t="shared" si="56"/>
        <v/>
      </c>
      <c r="Q843" s="4" t="str">
        <f>IF(AND($H843="Income Total",NOT(ISBLANK($P843))), VLOOKUP($P843,'Cash Flow Report'!$A$7:$T$107,7,FALSE),"")</f>
        <v/>
      </c>
    </row>
    <row r="844" spans="1:17" x14ac:dyDescent="0.25">
      <c r="A844" t="s">
        <v>1011</v>
      </c>
      <c r="B844" t="s">
        <v>1026</v>
      </c>
      <c r="C844" t="s">
        <v>15</v>
      </c>
      <c r="D844" t="s">
        <v>137</v>
      </c>
      <c r="E844" t="s">
        <v>130</v>
      </c>
      <c r="F844" t="s">
        <v>18</v>
      </c>
      <c r="G844" t="s">
        <v>1027</v>
      </c>
      <c r="H844" t="s">
        <v>1028</v>
      </c>
      <c r="I844">
        <v>1</v>
      </c>
      <c r="K844" s="4" t="str">
        <f t="shared" si="53"/>
        <v/>
      </c>
      <c r="L844" s="4" t="str">
        <f t="shared" si="54"/>
        <v/>
      </c>
      <c r="M844" s="4" t="str">
        <f>IF(AND($H844="Expense Total",NOT(ISBLANK($L844))), VLOOKUP($L844,'Cash Flow Report'!$A$7:$T$107,4,FALSE),"")</f>
        <v/>
      </c>
      <c r="O844" s="4" t="str">
        <f t="shared" si="55"/>
        <v/>
      </c>
      <c r="P844" s="4" t="str">
        <f t="shared" si="56"/>
        <v/>
      </c>
      <c r="Q844" s="4" t="str">
        <f>IF(AND($H844="Income Total",NOT(ISBLANK($P844))), VLOOKUP($P844,'Cash Flow Report'!$A$7:$T$107,7,FALSE),"")</f>
        <v/>
      </c>
    </row>
    <row r="845" spans="1:17" x14ac:dyDescent="0.25">
      <c r="A845" t="s">
        <v>1011</v>
      </c>
      <c r="B845" t="s">
        <v>1029</v>
      </c>
      <c r="C845" t="s">
        <v>15</v>
      </c>
      <c r="D845" t="s">
        <v>137</v>
      </c>
      <c r="E845" t="s">
        <v>1030</v>
      </c>
      <c r="F845" t="s">
        <v>18</v>
      </c>
      <c r="G845" t="s">
        <v>1031</v>
      </c>
      <c r="H845" t="s">
        <v>1032</v>
      </c>
      <c r="I845">
        <v>1822.73</v>
      </c>
      <c r="K845" s="4" t="str">
        <f t="shared" si="53"/>
        <v/>
      </c>
      <c r="L845" s="4" t="str">
        <f t="shared" si="54"/>
        <v/>
      </c>
      <c r="M845" s="4" t="str">
        <f>IF(AND($H845="Expense Total",NOT(ISBLANK($L845))), VLOOKUP($L845,'Cash Flow Report'!$A$7:$T$107,4,FALSE),"")</f>
        <v/>
      </c>
      <c r="O845" s="4" t="str">
        <f t="shared" si="55"/>
        <v/>
      </c>
      <c r="P845" s="4" t="str">
        <f t="shared" si="56"/>
        <v/>
      </c>
      <c r="Q845" s="4" t="str">
        <f>IF(AND($H845="Income Total",NOT(ISBLANK($P845))), VLOOKUP($P845,'Cash Flow Report'!$A$7:$T$107,7,FALSE),"")</f>
        <v/>
      </c>
    </row>
    <row r="846" spans="1:17" x14ac:dyDescent="0.25">
      <c r="A846" t="s">
        <v>1011</v>
      </c>
      <c r="B846" t="s">
        <v>1033</v>
      </c>
      <c r="C846" t="s">
        <v>15</v>
      </c>
      <c r="D846" t="s">
        <v>137</v>
      </c>
      <c r="E846" t="s">
        <v>199</v>
      </c>
      <c r="F846" t="s">
        <v>18</v>
      </c>
      <c r="G846" t="s">
        <v>1013</v>
      </c>
      <c r="H846" t="s">
        <v>1014</v>
      </c>
      <c r="I846">
        <v>11005</v>
      </c>
      <c r="K846" s="4" t="str">
        <f t="shared" si="53"/>
        <v/>
      </c>
      <c r="L846" s="4" t="str">
        <f t="shared" si="54"/>
        <v/>
      </c>
      <c r="M846" s="4" t="str">
        <f>IF(AND($H846="Expense Total",NOT(ISBLANK($L846))), VLOOKUP($L846,'Cash Flow Report'!$A$7:$T$107,4,FALSE),"")</f>
        <v/>
      </c>
      <c r="O846" s="4" t="str">
        <f t="shared" si="55"/>
        <v/>
      </c>
      <c r="P846" s="4" t="str">
        <f t="shared" si="56"/>
        <v/>
      </c>
      <c r="Q846" s="4" t="str">
        <f>IF(AND($H846="Income Total",NOT(ISBLANK($P846))), VLOOKUP($P846,'Cash Flow Report'!$A$7:$T$107,7,FALSE),"")</f>
        <v/>
      </c>
    </row>
    <row r="847" spans="1:17" x14ac:dyDescent="0.25">
      <c r="A847" t="s">
        <v>1011</v>
      </c>
      <c r="B847" t="s">
        <v>18</v>
      </c>
      <c r="C847" t="s">
        <v>59</v>
      </c>
      <c r="D847" t="s">
        <v>440</v>
      </c>
      <c r="E847" t="s">
        <v>130</v>
      </c>
      <c r="F847" t="s">
        <v>18</v>
      </c>
      <c r="G847" t="s">
        <v>1027</v>
      </c>
      <c r="H847" t="s">
        <v>18</v>
      </c>
      <c r="I847">
        <v>0</v>
      </c>
      <c r="K847" s="4" t="str">
        <f t="shared" si="53"/>
        <v/>
      </c>
      <c r="L847" s="4" t="str">
        <f t="shared" si="54"/>
        <v/>
      </c>
      <c r="M847" s="4" t="str">
        <f>IF(AND($H847="Expense Total",NOT(ISBLANK($L847))), VLOOKUP($L847,'Cash Flow Report'!$A$7:$T$107,4,FALSE),"")</f>
        <v/>
      </c>
      <c r="O847" s="4" t="str">
        <f t="shared" si="55"/>
        <v/>
      </c>
      <c r="P847" s="4" t="str">
        <f t="shared" si="56"/>
        <v/>
      </c>
      <c r="Q847" s="4" t="str">
        <f>IF(AND($H847="Income Total",NOT(ISBLANK($P847))), VLOOKUP($P847,'Cash Flow Report'!$A$7:$T$107,7,FALSE),"")</f>
        <v/>
      </c>
    </row>
    <row r="848" spans="1:17" x14ac:dyDescent="0.25">
      <c r="A848" t="s">
        <v>1011</v>
      </c>
      <c r="B848" t="s">
        <v>18</v>
      </c>
      <c r="C848" t="s">
        <v>59</v>
      </c>
      <c r="D848" t="s">
        <v>440</v>
      </c>
      <c r="E848" t="s">
        <v>1030</v>
      </c>
      <c r="F848" t="s">
        <v>18</v>
      </c>
      <c r="G848" t="s">
        <v>1031</v>
      </c>
      <c r="H848" t="s">
        <v>18</v>
      </c>
      <c r="I848">
        <v>0</v>
      </c>
      <c r="K848" s="4" t="str">
        <f t="shared" si="53"/>
        <v/>
      </c>
      <c r="L848" s="4" t="str">
        <f t="shared" si="54"/>
        <v/>
      </c>
      <c r="M848" s="4" t="str">
        <f>IF(AND($H848="Expense Total",NOT(ISBLANK($L848))), VLOOKUP($L848,'Cash Flow Report'!$A$7:$T$107,4,FALSE),"")</f>
        <v/>
      </c>
      <c r="O848" s="4" t="str">
        <f t="shared" si="55"/>
        <v/>
      </c>
      <c r="P848" s="4" t="str">
        <f t="shared" si="56"/>
        <v/>
      </c>
      <c r="Q848" s="4" t="str">
        <f>IF(AND($H848="Income Total",NOT(ISBLANK($P848))), VLOOKUP($P848,'Cash Flow Report'!$A$7:$T$107,7,FALSE),"")</f>
        <v/>
      </c>
    </row>
    <row r="849" spans="1:17" x14ac:dyDescent="0.25">
      <c r="A849" t="s">
        <v>1011</v>
      </c>
      <c r="B849" t="s">
        <v>1034</v>
      </c>
      <c r="C849" t="s">
        <v>15</v>
      </c>
      <c r="D849" t="s">
        <v>71</v>
      </c>
      <c r="E849" t="s">
        <v>130</v>
      </c>
      <c r="F849" t="s">
        <v>18</v>
      </c>
      <c r="G849" t="s">
        <v>1027</v>
      </c>
      <c r="H849" t="s">
        <v>1027</v>
      </c>
      <c r="I849">
        <v>1016.18</v>
      </c>
      <c r="K849" s="4" t="str">
        <f t="shared" si="53"/>
        <v/>
      </c>
      <c r="L849" s="4" t="str">
        <f t="shared" si="54"/>
        <v/>
      </c>
      <c r="M849" s="4" t="str">
        <f>IF(AND($H849="Expense Total",NOT(ISBLANK($L849))), VLOOKUP($L849,'Cash Flow Report'!$A$7:$T$107,4,FALSE),"")</f>
        <v/>
      </c>
      <c r="O849" s="4" t="str">
        <f t="shared" si="55"/>
        <v/>
      </c>
      <c r="P849" s="4" t="str">
        <f t="shared" si="56"/>
        <v/>
      </c>
      <c r="Q849" s="4" t="str">
        <f>IF(AND($H849="Income Total",NOT(ISBLANK($P849))), VLOOKUP($P849,'Cash Flow Report'!$A$7:$T$107,7,FALSE),"")</f>
        <v/>
      </c>
    </row>
    <row r="850" spans="1:17" x14ac:dyDescent="0.25">
      <c r="A850" t="s">
        <v>1011</v>
      </c>
      <c r="B850" t="s">
        <v>1035</v>
      </c>
      <c r="C850" t="s">
        <v>15</v>
      </c>
      <c r="D850" t="s">
        <v>71</v>
      </c>
      <c r="E850" t="s">
        <v>199</v>
      </c>
      <c r="F850" t="s">
        <v>18</v>
      </c>
      <c r="G850" t="s">
        <v>1013</v>
      </c>
      <c r="H850" t="s">
        <v>1014</v>
      </c>
      <c r="I850">
        <v>66983.210000000006</v>
      </c>
      <c r="K850" s="4" t="str">
        <f t="shared" si="53"/>
        <v/>
      </c>
      <c r="L850" s="4" t="str">
        <f t="shared" si="54"/>
        <v/>
      </c>
      <c r="M850" s="4" t="str">
        <f>IF(AND($H850="Expense Total",NOT(ISBLANK($L850))), VLOOKUP($L850,'Cash Flow Report'!$A$7:$T$107,4,FALSE),"")</f>
        <v/>
      </c>
      <c r="O850" s="4" t="str">
        <f t="shared" si="55"/>
        <v/>
      </c>
      <c r="P850" s="4" t="str">
        <f t="shared" si="56"/>
        <v/>
      </c>
      <c r="Q850" s="4" t="str">
        <f>IF(AND($H850="Income Total",NOT(ISBLANK($P850))), VLOOKUP($P850,'Cash Flow Report'!$A$7:$T$107,7,FALSE),"")</f>
        <v/>
      </c>
    </row>
    <row r="851" spans="1:17" x14ac:dyDescent="0.25">
      <c r="A851" t="s">
        <v>1011</v>
      </c>
      <c r="B851" t="s">
        <v>18</v>
      </c>
      <c r="C851" t="s">
        <v>59</v>
      </c>
      <c r="D851" t="s">
        <v>281</v>
      </c>
      <c r="E851" t="s">
        <v>130</v>
      </c>
      <c r="F851" t="s">
        <v>18</v>
      </c>
      <c r="G851" t="s">
        <v>1027</v>
      </c>
      <c r="H851" t="s">
        <v>18</v>
      </c>
      <c r="I851">
        <v>0</v>
      </c>
      <c r="K851" s="4" t="str">
        <f t="shared" si="53"/>
        <v/>
      </c>
      <c r="L851" s="4" t="str">
        <f t="shared" si="54"/>
        <v/>
      </c>
      <c r="M851" s="4" t="str">
        <f>IF(AND($H851="Expense Total",NOT(ISBLANK($L851))), VLOOKUP($L851,'Cash Flow Report'!$A$7:$T$107,4,FALSE),"")</f>
        <v/>
      </c>
      <c r="O851" s="4" t="str">
        <f t="shared" si="55"/>
        <v/>
      </c>
      <c r="P851" s="4" t="str">
        <f t="shared" si="56"/>
        <v/>
      </c>
      <c r="Q851" s="4" t="str">
        <f>IF(AND($H851="Income Total",NOT(ISBLANK($P851))), VLOOKUP($P851,'Cash Flow Report'!$A$7:$T$107,7,FALSE),"")</f>
        <v/>
      </c>
    </row>
    <row r="852" spans="1:17" x14ac:dyDescent="0.25">
      <c r="A852" t="s">
        <v>1011</v>
      </c>
      <c r="B852" t="s">
        <v>18</v>
      </c>
      <c r="C852" t="s">
        <v>36</v>
      </c>
      <c r="D852" t="s">
        <v>46</v>
      </c>
      <c r="E852" t="s">
        <v>18</v>
      </c>
      <c r="F852" t="s">
        <v>18</v>
      </c>
      <c r="G852" t="s">
        <v>1013</v>
      </c>
      <c r="H852" t="s">
        <v>18</v>
      </c>
      <c r="I852">
        <v>-353832.2</v>
      </c>
      <c r="K852" s="4" t="str">
        <f t="shared" si="53"/>
        <v/>
      </c>
      <c r="L852" s="4" t="str">
        <f t="shared" si="54"/>
        <v/>
      </c>
      <c r="M852" s="4" t="str">
        <f>IF(AND($H852="Expense Total",NOT(ISBLANK($L852))), VLOOKUP($L852,'Cash Flow Report'!$A$7:$T$107,4,FALSE),"")</f>
        <v/>
      </c>
      <c r="O852" s="4" t="str">
        <f t="shared" si="55"/>
        <v/>
      </c>
      <c r="P852" s="4" t="str">
        <f t="shared" si="56"/>
        <v/>
      </c>
      <c r="Q852" s="4" t="str">
        <f>IF(AND($H852="Income Total",NOT(ISBLANK($P852))), VLOOKUP($P852,'Cash Flow Report'!$A$7:$T$107,7,FALSE),"")</f>
        <v/>
      </c>
    </row>
    <row r="853" spans="1:17" x14ac:dyDescent="0.25">
      <c r="A853" t="s">
        <v>1011</v>
      </c>
      <c r="B853" t="s">
        <v>18</v>
      </c>
      <c r="C853" t="s">
        <v>36</v>
      </c>
      <c r="D853" t="s">
        <v>12</v>
      </c>
      <c r="E853" t="s">
        <v>18</v>
      </c>
      <c r="F853" t="s">
        <v>18</v>
      </c>
      <c r="G853" t="s">
        <v>1013</v>
      </c>
      <c r="H853" t="s">
        <v>18</v>
      </c>
      <c r="I853">
        <v>-115175.43</v>
      </c>
      <c r="K853" s="4" t="str">
        <f t="shared" si="53"/>
        <v/>
      </c>
      <c r="L853" s="4" t="str">
        <f t="shared" si="54"/>
        <v/>
      </c>
      <c r="M853" s="4" t="str">
        <f>IF(AND($H853="Expense Total",NOT(ISBLANK($L853))), VLOOKUP($L853,'Cash Flow Report'!$A$7:$T$107,4,FALSE),"")</f>
        <v/>
      </c>
      <c r="O853" s="4" t="str">
        <f t="shared" si="55"/>
        <v/>
      </c>
      <c r="P853" s="4" t="str">
        <f t="shared" si="56"/>
        <v/>
      </c>
      <c r="Q853" s="4" t="str">
        <f>IF(AND($H853="Income Total",NOT(ISBLANK($P853))), VLOOKUP($P853,'Cash Flow Report'!$A$7:$T$107,7,FALSE),"")</f>
        <v/>
      </c>
    </row>
    <row r="854" spans="1:17" x14ac:dyDescent="0.25">
      <c r="A854" t="s">
        <v>1011</v>
      </c>
      <c r="B854" t="s">
        <v>18</v>
      </c>
      <c r="C854" t="s">
        <v>36</v>
      </c>
      <c r="D854" t="s">
        <v>12</v>
      </c>
      <c r="E854" t="s">
        <v>18</v>
      </c>
      <c r="F854" t="s">
        <v>18</v>
      </c>
      <c r="G854" t="s">
        <v>1036</v>
      </c>
      <c r="H854" t="s">
        <v>18</v>
      </c>
      <c r="I854">
        <v>-6305</v>
      </c>
      <c r="K854" s="4" t="str">
        <f t="shared" si="53"/>
        <v/>
      </c>
      <c r="L854" s="4" t="str">
        <f t="shared" si="54"/>
        <v/>
      </c>
      <c r="M854" s="4" t="str">
        <f>IF(AND($H854="Expense Total",NOT(ISBLANK($L854))), VLOOKUP($L854,'Cash Flow Report'!$A$7:$T$107,4,FALSE),"")</f>
        <v/>
      </c>
      <c r="O854" s="4" t="str">
        <f t="shared" si="55"/>
        <v/>
      </c>
      <c r="P854" s="4" t="str">
        <f t="shared" si="56"/>
        <v/>
      </c>
      <c r="Q854" s="4" t="str">
        <f>IF(AND($H854="Income Total",NOT(ISBLANK($P854))), VLOOKUP($P854,'Cash Flow Report'!$A$7:$T$107,7,FALSE),"")</f>
        <v/>
      </c>
    </row>
    <row r="855" spans="1:17" ht="15.75" x14ac:dyDescent="0.25">
      <c r="A855" t="s">
        <v>1011</v>
      </c>
      <c r="B855" t="s">
        <v>18</v>
      </c>
      <c r="C855" t="s">
        <v>18</v>
      </c>
      <c r="D855" t="s">
        <v>18</v>
      </c>
      <c r="E855" t="s">
        <v>18</v>
      </c>
      <c r="F855" t="s">
        <v>18</v>
      </c>
      <c r="G855" t="s">
        <v>18</v>
      </c>
      <c r="H855" s="3" t="s">
        <v>35</v>
      </c>
      <c r="I855">
        <v>-2273.27</v>
      </c>
      <c r="K855" s="4">
        <f t="shared" si="53"/>
        <v>-2273.27</v>
      </c>
      <c r="L855" s="4" t="str">
        <f t="shared" si="54"/>
        <v>97 Woodbury</v>
      </c>
      <c r="M855" s="4">
        <f>IF(AND($H855="Expense Total",NOT(ISBLANK($L855))), VLOOKUP($L855,'Cash Flow Report'!$A$7:$T$107,4,FALSE),"")</f>
        <v>-2273.27</v>
      </c>
      <c r="O855" s="4" t="str">
        <f t="shared" si="55"/>
        <v/>
      </c>
      <c r="P855" s="4" t="str">
        <f t="shared" si="56"/>
        <v/>
      </c>
      <c r="Q855" s="4" t="str">
        <f>IF(AND($H855="Income Total",NOT(ISBLANK($P855))), VLOOKUP($P855,'Cash Flow Report'!$A$7:$T$107,7,FALSE),"")</f>
        <v/>
      </c>
    </row>
    <row r="856" spans="1:17" x14ac:dyDescent="0.25">
      <c r="A856" t="s">
        <v>1011</v>
      </c>
      <c r="B856" t="s">
        <v>1037</v>
      </c>
      <c r="C856" t="s">
        <v>169</v>
      </c>
      <c r="D856" t="s">
        <v>440</v>
      </c>
      <c r="E856" t="s">
        <v>171</v>
      </c>
      <c r="F856" t="s">
        <v>18</v>
      </c>
      <c r="G856" t="s">
        <v>1027</v>
      </c>
      <c r="H856" t="s">
        <v>18</v>
      </c>
      <c r="I856">
        <v>0.8</v>
      </c>
      <c r="K856" s="4" t="str">
        <f t="shared" si="53"/>
        <v/>
      </c>
      <c r="L856" s="4" t="str">
        <f t="shared" si="54"/>
        <v/>
      </c>
      <c r="M856" s="4" t="str">
        <f>IF(AND($H856="Expense Total",NOT(ISBLANK($L856))), VLOOKUP($L856,'Cash Flow Report'!$A$7:$T$107,4,FALSE),"")</f>
        <v/>
      </c>
      <c r="O856" s="4" t="str">
        <f t="shared" si="55"/>
        <v/>
      </c>
      <c r="P856" s="4" t="str">
        <f t="shared" si="56"/>
        <v/>
      </c>
      <c r="Q856" s="4" t="str">
        <f>IF(AND($H856="Income Total",NOT(ISBLANK($P856))), VLOOKUP($P856,'Cash Flow Report'!$A$7:$T$107,7,FALSE),"")</f>
        <v/>
      </c>
    </row>
    <row r="857" spans="1:17" x14ac:dyDescent="0.25">
      <c r="A857" t="s">
        <v>1011</v>
      </c>
      <c r="B857" t="s">
        <v>1038</v>
      </c>
      <c r="C857" t="s">
        <v>169</v>
      </c>
      <c r="D857" t="s">
        <v>440</v>
      </c>
      <c r="E857" t="s">
        <v>171</v>
      </c>
      <c r="F857" t="s">
        <v>18</v>
      </c>
      <c r="G857" t="s">
        <v>1031</v>
      </c>
      <c r="H857" t="s">
        <v>18</v>
      </c>
      <c r="I857">
        <v>1822.73</v>
      </c>
      <c r="K857" s="4" t="str">
        <f t="shared" si="53"/>
        <v/>
      </c>
      <c r="L857" s="4" t="str">
        <f t="shared" si="54"/>
        <v/>
      </c>
      <c r="M857" s="4" t="str">
        <f>IF(AND($H857="Expense Total",NOT(ISBLANK($L857))), VLOOKUP($L857,'Cash Flow Report'!$A$7:$T$107,4,FALSE),"")</f>
        <v/>
      </c>
      <c r="O857" s="4" t="str">
        <f t="shared" si="55"/>
        <v/>
      </c>
      <c r="P857" s="4" t="str">
        <f t="shared" si="56"/>
        <v/>
      </c>
      <c r="Q857" s="4" t="str">
        <f>IF(AND($H857="Income Total",NOT(ISBLANK($P857))), VLOOKUP($P857,'Cash Flow Report'!$A$7:$T$107,7,FALSE),"")</f>
        <v/>
      </c>
    </row>
    <row r="858" spans="1:17" x14ac:dyDescent="0.25">
      <c r="A858" t="s">
        <v>1011</v>
      </c>
      <c r="B858" t="s">
        <v>18</v>
      </c>
      <c r="C858" t="s">
        <v>36</v>
      </c>
      <c r="D858" t="s">
        <v>37</v>
      </c>
      <c r="E858" t="s">
        <v>18</v>
      </c>
      <c r="F858" t="s">
        <v>18</v>
      </c>
      <c r="G858" t="s">
        <v>1039</v>
      </c>
      <c r="H858" t="s">
        <v>18</v>
      </c>
      <c r="I858">
        <v>416475.43</v>
      </c>
      <c r="K858" s="4" t="str">
        <f t="shared" si="53"/>
        <v/>
      </c>
      <c r="L858" s="4" t="str">
        <f t="shared" si="54"/>
        <v/>
      </c>
      <c r="M858" s="4" t="str">
        <f>IF(AND($H858="Expense Total",NOT(ISBLANK($L858))), VLOOKUP($L858,'Cash Flow Report'!$A$7:$T$107,4,FALSE),"")</f>
        <v/>
      </c>
      <c r="O858" s="4" t="str">
        <f t="shared" si="55"/>
        <v/>
      </c>
      <c r="P858" s="4" t="str">
        <f t="shared" si="56"/>
        <v/>
      </c>
      <c r="Q858" s="4" t="str">
        <f>IF(AND($H858="Income Total",NOT(ISBLANK($P858))), VLOOKUP($P858,'Cash Flow Report'!$A$7:$T$107,7,FALSE),"")</f>
        <v/>
      </c>
    </row>
    <row r="859" spans="1:17" ht="15.75" x14ac:dyDescent="0.25">
      <c r="A859" t="s">
        <v>1011</v>
      </c>
      <c r="B859" t="s">
        <v>18</v>
      </c>
      <c r="C859" t="s">
        <v>18</v>
      </c>
      <c r="D859" t="s">
        <v>18</v>
      </c>
      <c r="E859" t="s">
        <v>18</v>
      </c>
      <c r="F859" t="s">
        <v>18</v>
      </c>
      <c r="G859" t="s">
        <v>18</v>
      </c>
      <c r="H859" s="3" t="s">
        <v>39</v>
      </c>
      <c r="I859">
        <v>418298.96</v>
      </c>
      <c r="K859" s="4" t="str">
        <f t="shared" si="53"/>
        <v/>
      </c>
      <c r="L859" s="4" t="str">
        <f t="shared" si="54"/>
        <v/>
      </c>
      <c r="M859" s="4" t="str">
        <f>IF(AND($H859="Expense Total",NOT(ISBLANK($L859))), VLOOKUP($L859,'Cash Flow Report'!$A$7:$T$107,4,FALSE),"")</f>
        <v/>
      </c>
      <c r="O859" s="4">
        <f t="shared" si="55"/>
        <v>418298.96</v>
      </c>
      <c r="P859" s="4" t="str">
        <f t="shared" si="56"/>
        <v>97 Woodbury</v>
      </c>
      <c r="Q859" s="4">
        <f>IF(AND($H859="Income Total",NOT(ISBLANK($P859))), VLOOKUP($P859,'Cash Flow Report'!$A$7:$T$107,7,FALSE),"")</f>
        <v>418298.96</v>
      </c>
    </row>
    <row r="860" spans="1:17" x14ac:dyDescent="0.25">
      <c r="K860" s="4" t="str">
        <f t="shared" si="53"/>
        <v/>
      </c>
      <c r="L860" s="4" t="str">
        <f t="shared" si="54"/>
        <v/>
      </c>
      <c r="M860" s="4" t="str">
        <f>IF(AND($H860="Expense Total",NOT(ISBLANK($L860))), VLOOKUP($L860,'Cash Flow Report'!$A$7:$T$107,4,FALSE),"")</f>
        <v/>
      </c>
      <c r="O860" s="4" t="str">
        <f t="shared" si="55"/>
        <v/>
      </c>
      <c r="P860" s="4" t="str">
        <f t="shared" si="56"/>
        <v/>
      </c>
      <c r="Q860" s="4" t="str">
        <f>IF(AND($H860="Income Total",NOT(ISBLANK($P860))), VLOOKUP($P860,'Cash Flow Report'!$A$7:$T$107,7,FALSE),"")</f>
        <v/>
      </c>
    </row>
    <row r="861" spans="1:17" x14ac:dyDescent="0.25">
      <c r="A861" t="s">
        <v>1040</v>
      </c>
      <c r="B861" t="s">
        <v>1041</v>
      </c>
      <c r="C861" t="s">
        <v>15</v>
      </c>
      <c r="D861" t="s">
        <v>124</v>
      </c>
      <c r="E861" t="s">
        <v>1042</v>
      </c>
      <c r="F861" t="s">
        <v>18</v>
      </c>
      <c r="G861" t="s">
        <v>1043</v>
      </c>
      <c r="H861" t="s">
        <v>1044</v>
      </c>
      <c r="I861">
        <v>9361.48</v>
      </c>
      <c r="K861" s="4" t="str">
        <f t="shared" si="53"/>
        <v/>
      </c>
      <c r="L861" s="4" t="str">
        <f t="shared" si="54"/>
        <v/>
      </c>
      <c r="M861" s="4" t="str">
        <f>IF(AND($H861="Expense Total",NOT(ISBLANK($L861))), VLOOKUP($L861,'Cash Flow Report'!$A$7:$T$107,4,FALSE),"")</f>
        <v/>
      </c>
      <c r="O861" s="4" t="str">
        <f t="shared" si="55"/>
        <v/>
      </c>
      <c r="P861" s="4" t="str">
        <f t="shared" si="56"/>
        <v/>
      </c>
      <c r="Q861" s="4" t="str">
        <f>IF(AND($H861="Income Total",NOT(ISBLANK($P861))), VLOOKUP($P861,'Cash Flow Report'!$A$7:$T$107,7,FALSE),"")</f>
        <v/>
      </c>
    </row>
    <row r="862" spans="1:17" x14ac:dyDescent="0.25">
      <c r="A862" t="s">
        <v>1040</v>
      </c>
      <c r="B862" t="s">
        <v>1045</v>
      </c>
      <c r="C862" t="s">
        <v>15</v>
      </c>
      <c r="D862" t="s">
        <v>137</v>
      </c>
      <c r="E862" t="s">
        <v>142</v>
      </c>
      <c r="F862" t="s">
        <v>18</v>
      </c>
      <c r="G862" t="s">
        <v>1046</v>
      </c>
      <c r="H862" t="s">
        <v>1047</v>
      </c>
      <c r="I862">
        <v>5875.62</v>
      </c>
      <c r="K862" s="4" t="str">
        <f t="shared" si="53"/>
        <v/>
      </c>
      <c r="L862" s="4" t="str">
        <f t="shared" si="54"/>
        <v/>
      </c>
      <c r="M862" s="4" t="str">
        <f>IF(AND($H862="Expense Total",NOT(ISBLANK($L862))), VLOOKUP($L862,'Cash Flow Report'!$A$7:$T$107,4,FALSE),"")</f>
        <v/>
      </c>
      <c r="O862" s="4" t="str">
        <f t="shared" si="55"/>
        <v/>
      </c>
      <c r="P862" s="4" t="str">
        <f t="shared" si="56"/>
        <v/>
      </c>
      <c r="Q862" s="4" t="str">
        <f>IF(AND($H862="Income Total",NOT(ISBLANK($P862))), VLOOKUP($P862,'Cash Flow Report'!$A$7:$T$107,7,FALSE),"")</f>
        <v/>
      </c>
    </row>
    <row r="863" spans="1:17" x14ac:dyDescent="0.25">
      <c r="A863" t="s">
        <v>1040</v>
      </c>
      <c r="B863" t="s">
        <v>18</v>
      </c>
      <c r="C863" t="s">
        <v>36</v>
      </c>
      <c r="D863" t="s">
        <v>46</v>
      </c>
      <c r="E863" t="s">
        <v>18</v>
      </c>
      <c r="F863" t="s">
        <v>18</v>
      </c>
      <c r="G863" t="s">
        <v>1043</v>
      </c>
      <c r="H863" t="s">
        <v>18</v>
      </c>
      <c r="I863">
        <v>-9361.48</v>
      </c>
      <c r="K863" s="4" t="str">
        <f t="shared" si="53"/>
        <v/>
      </c>
      <c r="L863" s="4" t="str">
        <f t="shared" si="54"/>
        <v/>
      </c>
      <c r="M863" s="4" t="str">
        <f>IF(AND($H863="Expense Total",NOT(ISBLANK($L863))), VLOOKUP($L863,'Cash Flow Report'!$A$7:$T$107,4,FALSE),"")</f>
        <v/>
      </c>
      <c r="O863" s="4" t="str">
        <f t="shared" si="55"/>
        <v/>
      </c>
      <c r="P863" s="4" t="str">
        <f t="shared" si="56"/>
        <v/>
      </c>
      <c r="Q863" s="4" t="str">
        <f>IF(AND($H863="Income Total",NOT(ISBLANK($P863))), VLOOKUP($P863,'Cash Flow Report'!$A$7:$T$107,7,FALSE),"")</f>
        <v/>
      </c>
    </row>
    <row r="864" spans="1:17" ht="15.75" x14ac:dyDescent="0.25">
      <c r="A864" t="s">
        <v>1040</v>
      </c>
      <c r="B864" t="s">
        <v>18</v>
      </c>
      <c r="C864" t="s">
        <v>18</v>
      </c>
      <c r="D864" t="s">
        <v>18</v>
      </c>
      <c r="E864" t="s">
        <v>18</v>
      </c>
      <c r="F864" t="s">
        <v>18</v>
      </c>
      <c r="G864" t="s">
        <v>18</v>
      </c>
      <c r="H864" s="3" t="s">
        <v>35</v>
      </c>
      <c r="I864">
        <v>5875.62</v>
      </c>
      <c r="K864" s="4">
        <f t="shared" si="53"/>
        <v>5875.62</v>
      </c>
      <c r="L864" s="4" t="str">
        <f t="shared" si="54"/>
        <v>98 Worth</v>
      </c>
      <c r="M864" s="4">
        <f>IF(AND($H864="Expense Total",NOT(ISBLANK($L864))), VLOOKUP($L864,'Cash Flow Report'!$A$7:$T$107,4,FALSE),"")</f>
        <v>5875.62</v>
      </c>
      <c r="O864" s="4" t="str">
        <f t="shared" si="55"/>
        <v/>
      </c>
      <c r="P864" s="4" t="str">
        <f t="shared" si="56"/>
        <v/>
      </c>
      <c r="Q864" s="4" t="str">
        <f>IF(AND($H864="Income Total",NOT(ISBLANK($P864))), VLOOKUP($P864,'Cash Flow Report'!$A$7:$T$107,7,FALSE),"")</f>
        <v/>
      </c>
    </row>
    <row r="865" spans="1:17" x14ac:dyDescent="0.25">
      <c r="A865" t="s">
        <v>1040</v>
      </c>
      <c r="B865" t="s">
        <v>18</v>
      </c>
      <c r="C865" t="s">
        <v>36</v>
      </c>
      <c r="D865" t="s">
        <v>37</v>
      </c>
      <c r="E865" t="s">
        <v>18</v>
      </c>
      <c r="F865" t="s">
        <v>18</v>
      </c>
      <c r="G865" t="s">
        <v>1048</v>
      </c>
      <c r="H865" t="s">
        <v>18</v>
      </c>
      <c r="I865">
        <v>188256.09</v>
      </c>
      <c r="K865" s="4" t="str">
        <f t="shared" si="53"/>
        <v/>
      </c>
      <c r="L865" s="4" t="str">
        <f t="shared" si="54"/>
        <v/>
      </c>
      <c r="M865" s="4" t="str">
        <f>IF(AND($H865="Expense Total",NOT(ISBLANK($L865))), VLOOKUP($L865,'Cash Flow Report'!$A$7:$T$107,4,FALSE),"")</f>
        <v/>
      </c>
      <c r="O865" s="4" t="str">
        <f t="shared" si="55"/>
        <v/>
      </c>
      <c r="P865" s="4" t="str">
        <f t="shared" si="56"/>
        <v/>
      </c>
      <c r="Q865" s="4" t="str">
        <f>IF(AND($H865="Income Total",NOT(ISBLANK($P865))), VLOOKUP($P865,'Cash Flow Report'!$A$7:$T$107,7,FALSE),"")</f>
        <v/>
      </c>
    </row>
    <row r="866" spans="1:17" ht="15.75" x14ac:dyDescent="0.25">
      <c r="A866" t="s">
        <v>1040</v>
      </c>
      <c r="B866" t="s">
        <v>18</v>
      </c>
      <c r="C866" t="s">
        <v>18</v>
      </c>
      <c r="D866" t="s">
        <v>18</v>
      </c>
      <c r="E866" t="s">
        <v>18</v>
      </c>
      <c r="F866" t="s">
        <v>18</v>
      </c>
      <c r="G866" t="s">
        <v>18</v>
      </c>
      <c r="H866" s="3" t="s">
        <v>39</v>
      </c>
      <c r="I866">
        <v>188256.09</v>
      </c>
      <c r="K866" s="4" t="str">
        <f t="shared" si="53"/>
        <v/>
      </c>
      <c r="L866" s="4" t="str">
        <f t="shared" si="54"/>
        <v/>
      </c>
      <c r="M866" s="4" t="str">
        <f>IF(AND($H866="Expense Total",NOT(ISBLANK($L866))), VLOOKUP($L866,'Cash Flow Report'!$A$7:$T$107,4,FALSE),"")</f>
        <v/>
      </c>
      <c r="O866" s="4">
        <f t="shared" si="55"/>
        <v>188256.09</v>
      </c>
      <c r="P866" s="4" t="str">
        <f t="shared" si="56"/>
        <v>98 Worth</v>
      </c>
      <c r="Q866" s="4">
        <f>IF(AND($H866="Income Total",NOT(ISBLANK($P866))), VLOOKUP($P866,'Cash Flow Report'!$A$7:$T$107,7,FALSE),"")</f>
        <v>188256.09</v>
      </c>
    </row>
    <row r="867" spans="1:17" x14ac:dyDescent="0.25">
      <c r="K867" s="4" t="str">
        <f t="shared" si="53"/>
        <v/>
      </c>
      <c r="L867" s="4" t="str">
        <f t="shared" si="54"/>
        <v/>
      </c>
      <c r="M867" s="4" t="str">
        <f>IF(AND($H867="Expense Total",NOT(ISBLANK($L867))), VLOOKUP($L867,'Cash Flow Report'!$A$7:$T$107,4,FALSE),"")</f>
        <v/>
      </c>
      <c r="O867" s="4" t="str">
        <f t="shared" si="55"/>
        <v/>
      </c>
      <c r="P867" s="4" t="str">
        <f t="shared" si="56"/>
        <v/>
      </c>
      <c r="Q867" s="4" t="str">
        <f>IF(AND($H867="Income Total",NOT(ISBLANK($P867))), VLOOKUP($P867,'Cash Flow Report'!$A$7:$T$107,7,FALSE),"")</f>
        <v/>
      </c>
    </row>
    <row r="868" spans="1:17" x14ac:dyDescent="0.25">
      <c r="A868" t="s">
        <v>1049</v>
      </c>
      <c r="B868" t="s">
        <v>18</v>
      </c>
      <c r="C868" t="s">
        <v>36</v>
      </c>
      <c r="D868" t="s">
        <v>37</v>
      </c>
      <c r="E868" t="s">
        <v>18</v>
      </c>
      <c r="F868" t="s">
        <v>18</v>
      </c>
      <c r="G868" t="s">
        <v>1050</v>
      </c>
      <c r="H868" t="s">
        <v>18</v>
      </c>
      <c r="I868">
        <v>223637.2</v>
      </c>
      <c r="K868" s="4" t="str">
        <f t="shared" si="53"/>
        <v/>
      </c>
      <c r="L868" s="4" t="str">
        <f t="shared" si="54"/>
        <v/>
      </c>
      <c r="M868" s="4" t="str">
        <f>IF(AND($H868="Expense Total",NOT(ISBLANK($L868))), VLOOKUP($L868,'Cash Flow Report'!$A$7:$T$107,4,FALSE),"")</f>
        <v/>
      </c>
      <c r="O868" s="4" t="str">
        <f t="shared" si="55"/>
        <v/>
      </c>
      <c r="P868" s="4" t="str">
        <f t="shared" si="56"/>
        <v/>
      </c>
      <c r="Q868" s="4" t="str">
        <f>IF(AND($H868="Income Total",NOT(ISBLANK($P868))), VLOOKUP($P868,'Cash Flow Report'!$A$7:$T$107,7,FALSE),"")</f>
        <v/>
      </c>
    </row>
    <row r="869" spans="1:17" ht="15.75" x14ac:dyDescent="0.25">
      <c r="A869" t="s">
        <v>1049</v>
      </c>
      <c r="B869" t="s">
        <v>18</v>
      </c>
      <c r="C869" t="s">
        <v>18</v>
      </c>
      <c r="D869" t="s">
        <v>18</v>
      </c>
      <c r="E869" t="s">
        <v>18</v>
      </c>
      <c r="F869" t="s">
        <v>18</v>
      </c>
      <c r="G869" t="s">
        <v>18</v>
      </c>
      <c r="H869" s="3" t="s">
        <v>39</v>
      </c>
      <c r="I869">
        <v>223637.2</v>
      </c>
      <c r="K869" s="4" t="str">
        <f t="shared" si="53"/>
        <v/>
      </c>
      <c r="L869" s="4" t="str">
        <f t="shared" si="54"/>
        <v/>
      </c>
      <c r="M869" s="4" t="str">
        <f>IF(AND($H869="Expense Total",NOT(ISBLANK($L869))), VLOOKUP($L869,'Cash Flow Report'!$A$7:$T$107,4,FALSE),"")</f>
        <v/>
      </c>
      <c r="O869" s="4">
        <f t="shared" si="55"/>
        <v>223637.2</v>
      </c>
      <c r="P869" s="4" t="str">
        <f t="shared" si="56"/>
        <v>99 Wright</v>
      </c>
      <c r="Q869" s="4">
        <f>IF(AND($H869="Income Total",NOT(ISBLANK($P869))), VLOOKUP($P869,'Cash Flow Report'!$A$7:$T$107,7,FALSE),"")</f>
        <v>223637.2</v>
      </c>
    </row>
    <row r="870" spans="1:17" x14ac:dyDescent="0.25">
      <c r="K870" s="20">
        <f>SUM(K5:K869)</f>
        <v>5568409.9000000004</v>
      </c>
      <c r="L870" s="20"/>
      <c r="M870" s="20">
        <f>SUM(M5:M869)</f>
        <v>5568409.9000000004</v>
      </c>
      <c r="O870" s="20">
        <f>SUM(O5:O869)</f>
        <v>34623769.760000005</v>
      </c>
      <c r="P870" s="20"/>
      <c r="Q870" s="20">
        <f>SUM(Q5:Q869)</f>
        <v>34623769.760000005</v>
      </c>
    </row>
    <row r="871" spans="1:17" x14ac:dyDescent="0.25">
      <c r="L871" s="19">
        <f>K870-M870</f>
        <v>0</v>
      </c>
      <c r="P871" s="19">
        <f>O870-Q870</f>
        <v>0</v>
      </c>
    </row>
  </sheetData>
  <autoFilter ref="A4:I869" xr:uid="{F34BDCDC-09C0-414D-B293-3695BBE94826}"/>
  <mergeCells count="3">
    <mergeCell ref="A2:H2"/>
    <mergeCell ref="A1:H1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FD51B-6B01-4AE5-92D5-323956AA991D}">
  <dimension ref="A1:B786"/>
  <sheetViews>
    <sheetView zoomScaleNormal="100" workbookViewId="0">
      <selection activeCell="K11" sqref="K11"/>
    </sheetView>
  </sheetViews>
  <sheetFormatPr defaultRowHeight="15" x14ac:dyDescent="0.25"/>
  <cols>
    <col min="1" max="1" width="10.5703125" style="6" bestFit="1" customWidth="1"/>
    <col min="2" max="2" width="9.140625" style="5"/>
  </cols>
  <sheetData>
    <row r="1" spans="1:2" x14ac:dyDescent="0.25">
      <c r="A1" s="6">
        <v>219938.88</v>
      </c>
      <c r="B1" s="5" t="s">
        <v>13</v>
      </c>
    </row>
    <row r="2" spans="1:2" x14ac:dyDescent="0.25">
      <c r="A2" s="6">
        <v>169850.98</v>
      </c>
      <c r="B2" s="5" t="s">
        <v>40</v>
      </c>
    </row>
    <row r="3" spans="1:2" x14ac:dyDescent="0.25">
      <c r="A3" s="6">
        <v>284215.39</v>
      </c>
      <c r="B3" s="5" t="s">
        <v>53</v>
      </c>
    </row>
    <row r="4" spans="1:2" x14ac:dyDescent="0.25">
      <c r="A4" s="6">
        <v>229919.39</v>
      </c>
      <c r="B4" s="5" t="s">
        <v>76</v>
      </c>
    </row>
    <row r="5" spans="1:2" x14ac:dyDescent="0.25">
      <c r="A5" s="6">
        <v>193645.86</v>
      </c>
      <c r="B5" s="5" t="s">
        <v>89</v>
      </c>
    </row>
    <row r="6" spans="1:2" x14ac:dyDescent="0.25">
      <c r="A6" s="6">
        <v>370265.92</v>
      </c>
      <c r="B6" s="5" t="s">
        <v>91</v>
      </c>
    </row>
    <row r="7" spans="1:2" x14ac:dyDescent="0.25">
      <c r="A7" s="6">
        <v>360194.97</v>
      </c>
      <c r="B7" s="5" t="s">
        <v>97</v>
      </c>
    </row>
    <row r="8" spans="1:2" x14ac:dyDescent="0.25">
      <c r="A8" s="6">
        <v>299827.52</v>
      </c>
      <c r="B8" s="5" t="s">
        <v>99</v>
      </c>
    </row>
    <row r="9" spans="1:2" x14ac:dyDescent="0.25">
      <c r="A9" s="6">
        <v>234633.56</v>
      </c>
      <c r="B9" s="5" t="s">
        <v>105</v>
      </c>
    </row>
    <row r="10" spans="1:2" x14ac:dyDescent="0.25">
      <c r="A10" s="6">
        <v>334351.45</v>
      </c>
      <c r="B10" s="5" t="s">
        <v>116</v>
      </c>
    </row>
    <row r="11" spans="1:2" x14ac:dyDescent="0.25">
      <c r="A11" s="6">
        <v>269443.34000000003</v>
      </c>
      <c r="B11" s="5" t="s">
        <v>122</v>
      </c>
    </row>
    <row r="12" spans="1:2" x14ac:dyDescent="0.25">
      <c r="A12" s="6">
        <v>295008.34000000003</v>
      </c>
      <c r="B12" s="5" t="s">
        <v>140</v>
      </c>
    </row>
    <row r="13" spans="1:2" x14ac:dyDescent="0.25">
      <c r="A13" s="6">
        <v>251185.3</v>
      </c>
      <c r="B13" s="5" t="s">
        <v>149</v>
      </c>
    </row>
    <row r="14" spans="1:2" x14ac:dyDescent="0.25">
      <c r="A14" s="6">
        <v>283175.52</v>
      </c>
      <c r="B14" s="5" t="s">
        <v>156</v>
      </c>
    </row>
    <row r="15" spans="1:2" x14ac:dyDescent="0.25">
      <c r="A15" s="6" t="s">
        <v>18</v>
      </c>
      <c r="B15" s="5" t="s">
        <v>18</v>
      </c>
    </row>
    <row r="16" spans="1:2" x14ac:dyDescent="0.25">
      <c r="A16" s="6" t="s">
        <v>18</v>
      </c>
      <c r="B16" s="5" t="s">
        <v>18</v>
      </c>
    </row>
    <row r="17" spans="1:2" x14ac:dyDescent="0.25">
      <c r="A17" s="6" t="s">
        <v>18</v>
      </c>
      <c r="B17" s="5" t="s">
        <v>18</v>
      </c>
    </row>
    <row r="18" spans="1:2" x14ac:dyDescent="0.25">
      <c r="A18" s="6" t="s">
        <v>18</v>
      </c>
      <c r="B18" s="5" t="s">
        <v>18</v>
      </c>
    </row>
    <row r="19" spans="1:2" x14ac:dyDescent="0.25">
      <c r="A19" s="6" t="s">
        <v>18</v>
      </c>
      <c r="B19" s="5" t="s">
        <v>18</v>
      </c>
    </row>
    <row r="20" spans="1:2" x14ac:dyDescent="0.25">
      <c r="A20" s="6" t="s">
        <v>18</v>
      </c>
      <c r="B20" s="5" t="s">
        <v>18</v>
      </c>
    </row>
    <row r="21" spans="1:2" x14ac:dyDescent="0.25">
      <c r="A21" s="6" t="s">
        <v>18</v>
      </c>
      <c r="B21" s="5" t="s">
        <v>18</v>
      </c>
    </row>
    <row r="22" spans="1:2" x14ac:dyDescent="0.25">
      <c r="A22" s="6" t="s">
        <v>18</v>
      </c>
      <c r="B22" s="5" t="s">
        <v>18</v>
      </c>
    </row>
    <row r="23" spans="1:2" x14ac:dyDescent="0.25">
      <c r="A23" s="6" t="s">
        <v>18</v>
      </c>
      <c r="B23" s="5" t="s">
        <v>18</v>
      </c>
    </row>
    <row r="24" spans="1:2" x14ac:dyDescent="0.25">
      <c r="A24" s="6" t="s">
        <v>18</v>
      </c>
      <c r="B24" s="5" t="s">
        <v>18</v>
      </c>
    </row>
    <row r="25" spans="1:2" x14ac:dyDescent="0.25">
      <c r="A25" s="6">
        <v>436647.65</v>
      </c>
      <c r="B25" s="5" t="s">
        <v>158</v>
      </c>
    </row>
    <row r="26" spans="1:2" x14ac:dyDescent="0.25">
      <c r="A26" s="6" t="s">
        <v>18</v>
      </c>
      <c r="B26" s="5" t="s">
        <v>18</v>
      </c>
    </row>
    <row r="27" spans="1:2" x14ac:dyDescent="0.25">
      <c r="A27" s="6" t="s">
        <v>18</v>
      </c>
      <c r="B27" s="5" t="s">
        <v>18</v>
      </c>
    </row>
    <row r="28" spans="1:2" x14ac:dyDescent="0.25">
      <c r="A28" s="6" t="s">
        <v>18</v>
      </c>
      <c r="B28" s="5" t="s">
        <v>18</v>
      </c>
    </row>
    <row r="29" spans="1:2" x14ac:dyDescent="0.25">
      <c r="A29" s="6" t="s">
        <v>18</v>
      </c>
      <c r="B29" s="5" t="s">
        <v>18</v>
      </c>
    </row>
    <row r="30" spans="1:2" x14ac:dyDescent="0.25">
      <c r="A30" s="6" t="s">
        <v>18</v>
      </c>
      <c r="B30" s="5" t="s">
        <v>18</v>
      </c>
    </row>
    <row r="31" spans="1:2" x14ac:dyDescent="0.25">
      <c r="A31" s="6" t="s">
        <v>18</v>
      </c>
      <c r="B31" s="5" t="s">
        <v>18</v>
      </c>
    </row>
    <row r="32" spans="1:2" x14ac:dyDescent="0.25">
      <c r="A32" s="6" t="s">
        <v>18</v>
      </c>
      <c r="B32" s="5" t="s">
        <v>18</v>
      </c>
    </row>
    <row r="33" spans="1:2" x14ac:dyDescent="0.25">
      <c r="A33" s="6">
        <v>760662.62</v>
      </c>
      <c r="B33" s="5" t="s">
        <v>173</v>
      </c>
    </row>
    <row r="34" spans="1:2" x14ac:dyDescent="0.25">
      <c r="A34" s="6" t="s">
        <v>18</v>
      </c>
      <c r="B34" s="5" t="s">
        <v>18</v>
      </c>
    </row>
    <row r="35" spans="1:2" x14ac:dyDescent="0.25">
      <c r="A35" s="6" t="s">
        <v>18</v>
      </c>
      <c r="B35" s="5" t="s">
        <v>18</v>
      </c>
    </row>
    <row r="36" spans="1:2" x14ac:dyDescent="0.25">
      <c r="A36" s="6" t="s">
        <v>18</v>
      </c>
      <c r="B36" s="5" t="s">
        <v>18</v>
      </c>
    </row>
    <row r="37" spans="1:2" x14ac:dyDescent="0.25">
      <c r="A37" s="6" t="s">
        <v>18</v>
      </c>
      <c r="B37" s="5" t="s">
        <v>18</v>
      </c>
    </row>
    <row r="38" spans="1:2" x14ac:dyDescent="0.25">
      <c r="A38" s="6" t="s">
        <v>18</v>
      </c>
      <c r="B38" s="5" t="s">
        <v>18</v>
      </c>
    </row>
    <row r="39" spans="1:2" x14ac:dyDescent="0.25">
      <c r="A39" s="6" t="s">
        <v>18</v>
      </c>
      <c r="B39" s="5" t="s">
        <v>18</v>
      </c>
    </row>
    <row r="40" spans="1:2" x14ac:dyDescent="0.25">
      <c r="A40" s="6">
        <v>298931.39</v>
      </c>
      <c r="B40" s="5" t="s">
        <v>183</v>
      </c>
    </row>
    <row r="41" spans="1:2" x14ac:dyDescent="0.25">
      <c r="A41" s="6" t="s">
        <v>18</v>
      </c>
      <c r="B41" s="5" t="s">
        <v>18</v>
      </c>
    </row>
    <row r="42" spans="1:2" x14ac:dyDescent="0.25">
      <c r="A42" s="6" t="s">
        <v>18</v>
      </c>
      <c r="B42" s="5" t="s">
        <v>18</v>
      </c>
    </row>
    <row r="43" spans="1:2" x14ac:dyDescent="0.25">
      <c r="A43" s="6" t="s">
        <v>18</v>
      </c>
      <c r="B43" s="5" t="s">
        <v>18</v>
      </c>
    </row>
    <row r="44" spans="1:2" x14ac:dyDescent="0.25">
      <c r="A44" s="6" t="s">
        <v>18</v>
      </c>
      <c r="B44" s="5" t="s">
        <v>18</v>
      </c>
    </row>
    <row r="45" spans="1:2" x14ac:dyDescent="0.25">
      <c r="A45" s="6" t="s">
        <v>18</v>
      </c>
      <c r="B45" s="5" t="s">
        <v>18</v>
      </c>
    </row>
    <row r="46" spans="1:2" x14ac:dyDescent="0.25">
      <c r="A46" s="6" t="s">
        <v>18</v>
      </c>
      <c r="B46" s="5" t="s">
        <v>18</v>
      </c>
    </row>
    <row r="47" spans="1:2" x14ac:dyDescent="0.25">
      <c r="A47" s="6" t="s">
        <v>18</v>
      </c>
      <c r="B47" s="5" t="s">
        <v>18</v>
      </c>
    </row>
    <row r="48" spans="1:2" x14ac:dyDescent="0.25">
      <c r="A48" s="6" t="s">
        <v>18</v>
      </c>
      <c r="B48" s="5" t="s">
        <v>18</v>
      </c>
    </row>
    <row r="49" spans="1:2" x14ac:dyDescent="0.25">
      <c r="A49" s="6">
        <v>276378.95</v>
      </c>
      <c r="B49" s="5" t="s">
        <v>191</v>
      </c>
    </row>
    <row r="50" spans="1:2" x14ac:dyDescent="0.25">
      <c r="A50" s="6" t="s">
        <v>18</v>
      </c>
      <c r="B50" s="5" t="s">
        <v>18</v>
      </c>
    </row>
    <row r="51" spans="1:2" x14ac:dyDescent="0.25">
      <c r="A51" s="6" t="s">
        <v>18</v>
      </c>
      <c r="B51" s="5" t="s">
        <v>18</v>
      </c>
    </row>
    <row r="52" spans="1:2" x14ac:dyDescent="0.25">
      <c r="A52" s="6" t="s">
        <v>18</v>
      </c>
      <c r="B52" s="5" t="s">
        <v>18</v>
      </c>
    </row>
    <row r="53" spans="1:2" x14ac:dyDescent="0.25">
      <c r="A53" s="6" t="s">
        <v>18</v>
      </c>
      <c r="B53" s="5" t="s">
        <v>18</v>
      </c>
    </row>
    <row r="54" spans="1:2" x14ac:dyDescent="0.25">
      <c r="A54" s="6" t="s">
        <v>18</v>
      </c>
      <c r="B54" s="5" t="s">
        <v>18</v>
      </c>
    </row>
    <row r="55" spans="1:2" x14ac:dyDescent="0.25">
      <c r="A55" s="6" t="s">
        <v>18</v>
      </c>
      <c r="B55" s="5" t="s">
        <v>18</v>
      </c>
    </row>
    <row r="56" spans="1:2" x14ac:dyDescent="0.25">
      <c r="A56" s="6" t="s">
        <v>18</v>
      </c>
      <c r="B56" s="5" t="s">
        <v>18</v>
      </c>
    </row>
    <row r="57" spans="1:2" x14ac:dyDescent="0.25">
      <c r="A57" s="6" t="s">
        <v>18</v>
      </c>
      <c r="B57" s="5" t="s">
        <v>18</v>
      </c>
    </row>
    <row r="58" spans="1:2" x14ac:dyDescent="0.25">
      <c r="A58" s="6">
        <v>239243.08</v>
      </c>
      <c r="B58" s="5" t="s">
        <v>205</v>
      </c>
    </row>
    <row r="59" spans="1:2" x14ac:dyDescent="0.25">
      <c r="A59" s="6" t="s">
        <v>18</v>
      </c>
      <c r="B59" s="5" t="s">
        <v>18</v>
      </c>
    </row>
    <row r="60" spans="1:2" x14ac:dyDescent="0.25">
      <c r="A60" s="6" t="s">
        <v>18</v>
      </c>
      <c r="B60" s="5" t="s">
        <v>18</v>
      </c>
    </row>
    <row r="61" spans="1:2" x14ac:dyDescent="0.25">
      <c r="A61" s="6" t="s">
        <v>18</v>
      </c>
      <c r="B61" s="5" t="s">
        <v>18</v>
      </c>
    </row>
    <row r="62" spans="1:2" x14ac:dyDescent="0.25">
      <c r="A62" s="6" t="s">
        <v>18</v>
      </c>
      <c r="B62" s="5" t="s">
        <v>18</v>
      </c>
    </row>
    <row r="63" spans="1:2" x14ac:dyDescent="0.25">
      <c r="A63" s="6" t="s">
        <v>18</v>
      </c>
      <c r="B63" s="5" t="s">
        <v>18</v>
      </c>
    </row>
    <row r="64" spans="1:2" x14ac:dyDescent="0.25">
      <c r="A64" s="6" t="s">
        <v>18</v>
      </c>
      <c r="B64" s="5" t="s">
        <v>18</v>
      </c>
    </row>
    <row r="65" spans="1:2" x14ac:dyDescent="0.25">
      <c r="A65" s="6">
        <v>175346.3</v>
      </c>
      <c r="B65" s="5" t="s">
        <v>219</v>
      </c>
    </row>
    <row r="66" spans="1:2" x14ac:dyDescent="0.25">
      <c r="A66" s="6" t="s">
        <v>18</v>
      </c>
      <c r="B66" s="5" t="s">
        <v>18</v>
      </c>
    </row>
    <row r="67" spans="1:2" x14ac:dyDescent="0.25">
      <c r="A67" s="6" t="s">
        <v>18</v>
      </c>
      <c r="B67" s="5" t="s">
        <v>18</v>
      </c>
    </row>
    <row r="68" spans="1:2" x14ac:dyDescent="0.25">
      <c r="A68" s="6" t="s">
        <v>18</v>
      </c>
      <c r="B68" s="5" t="s">
        <v>18</v>
      </c>
    </row>
    <row r="69" spans="1:2" x14ac:dyDescent="0.25">
      <c r="A69" s="6" t="s">
        <v>18</v>
      </c>
      <c r="B69" s="5" t="s">
        <v>18</v>
      </c>
    </row>
    <row r="70" spans="1:2" x14ac:dyDescent="0.25">
      <c r="A70" s="6" t="s">
        <v>18</v>
      </c>
      <c r="B70" s="5" t="s">
        <v>18</v>
      </c>
    </row>
    <row r="71" spans="1:2" x14ac:dyDescent="0.25">
      <c r="A71" s="6" t="s">
        <v>18</v>
      </c>
      <c r="B71" s="5" t="s">
        <v>18</v>
      </c>
    </row>
    <row r="72" spans="1:2" x14ac:dyDescent="0.25">
      <c r="A72" s="6" t="s">
        <v>18</v>
      </c>
      <c r="B72" s="5" t="s">
        <v>18</v>
      </c>
    </row>
    <row r="73" spans="1:2" x14ac:dyDescent="0.25">
      <c r="A73" s="6" t="s">
        <v>18</v>
      </c>
      <c r="B73" s="5" t="s">
        <v>18</v>
      </c>
    </row>
    <row r="74" spans="1:2" x14ac:dyDescent="0.25">
      <c r="A74" s="6" t="s">
        <v>18</v>
      </c>
      <c r="B74" s="5" t="s">
        <v>18</v>
      </c>
    </row>
    <row r="75" spans="1:2" x14ac:dyDescent="0.25">
      <c r="A75" s="6">
        <v>271300.15000000002</v>
      </c>
      <c r="B75" s="5" t="s">
        <v>228</v>
      </c>
    </row>
    <row r="76" spans="1:2" x14ac:dyDescent="0.25">
      <c r="A76" s="6" t="s">
        <v>18</v>
      </c>
      <c r="B76" s="5" t="s">
        <v>18</v>
      </c>
    </row>
    <row r="77" spans="1:2" x14ac:dyDescent="0.25">
      <c r="A77" s="6" t="s">
        <v>18</v>
      </c>
      <c r="B77" s="5" t="s">
        <v>18</v>
      </c>
    </row>
    <row r="78" spans="1:2" x14ac:dyDescent="0.25">
      <c r="A78" s="6" t="s">
        <v>18</v>
      </c>
      <c r="B78" s="5" t="s">
        <v>18</v>
      </c>
    </row>
    <row r="79" spans="1:2" x14ac:dyDescent="0.25">
      <c r="A79" s="6" t="s">
        <v>18</v>
      </c>
      <c r="B79" s="5" t="s">
        <v>18</v>
      </c>
    </row>
    <row r="80" spans="1:2" x14ac:dyDescent="0.25">
      <c r="A80" s="6">
        <v>355042.18</v>
      </c>
      <c r="B80" s="5" t="s">
        <v>240</v>
      </c>
    </row>
    <row r="81" spans="1:2" x14ac:dyDescent="0.25">
      <c r="A81" s="6" t="s">
        <v>18</v>
      </c>
      <c r="B81" s="5" t="s">
        <v>18</v>
      </c>
    </row>
    <row r="82" spans="1:2" x14ac:dyDescent="0.25">
      <c r="A82" s="6" t="s">
        <v>18</v>
      </c>
      <c r="B82" s="5" t="s">
        <v>18</v>
      </c>
    </row>
    <row r="83" spans="1:2" x14ac:dyDescent="0.25">
      <c r="A83" s="6" t="s">
        <v>18</v>
      </c>
      <c r="B83" s="5" t="s">
        <v>18</v>
      </c>
    </row>
    <row r="84" spans="1:2" x14ac:dyDescent="0.25">
      <c r="A84" s="6" t="s">
        <v>18</v>
      </c>
      <c r="B84" s="5" t="s">
        <v>18</v>
      </c>
    </row>
    <row r="85" spans="1:2" x14ac:dyDescent="0.25">
      <c r="A85" s="6" t="s">
        <v>18</v>
      </c>
      <c r="B85" s="5" t="s">
        <v>18</v>
      </c>
    </row>
    <row r="86" spans="1:2" x14ac:dyDescent="0.25">
      <c r="A86" s="6" t="s">
        <v>18</v>
      </c>
      <c r="B86" s="5" t="s">
        <v>18</v>
      </c>
    </row>
    <row r="87" spans="1:2" x14ac:dyDescent="0.25">
      <c r="A87" s="6" t="s">
        <v>18</v>
      </c>
      <c r="B87" s="5" t="s">
        <v>18</v>
      </c>
    </row>
    <row r="88" spans="1:2" x14ac:dyDescent="0.25">
      <c r="A88" s="6" t="s">
        <v>18</v>
      </c>
      <c r="B88" s="5" t="s">
        <v>18</v>
      </c>
    </row>
    <row r="89" spans="1:2" x14ac:dyDescent="0.25">
      <c r="A89" s="6" t="s">
        <v>18</v>
      </c>
      <c r="B89" s="5" t="s">
        <v>18</v>
      </c>
    </row>
    <row r="90" spans="1:2" x14ac:dyDescent="0.25">
      <c r="A90" s="6" t="s">
        <v>18</v>
      </c>
      <c r="B90" s="5" t="s">
        <v>18</v>
      </c>
    </row>
    <row r="91" spans="1:2" x14ac:dyDescent="0.25">
      <c r="A91" s="6" t="s">
        <v>18</v>
      </c>
      <c r="B91" s="5" t="s">
        <v>18</v>
      </c>
    </row>
    <row r="92" spans="1:2" x14ac:dyDescent="0.25">
      <c r="A92" s="6" t="s">
        <v>18</v>
      </c>
      <c r="B92" s="5" t="s">
        <v>18</v>
      </c>
    </row>
    <row r="93" spans="1:2" x14ac:dyDescent="0.25">
      <c r="A93" s="6" t="s">
        <v>18</v>
      </c>
      <c r="B93" s="5" t="s">
        <v>18</v>
      </c>
    </row>
    <row r="94" spans="1:2" x14ac:dyDescent="0.25">
      <c r="A94" s="6" t="s">
        <v>18</v>
      </c>
      <c r="B94" s="5" t="s">
        <v>18</v>
      </c>
    </row>
    <row r="95" spans="1:2" x14ac:dyDescent="0.25">
      <c r="A95" s="6">
        <v>1028653.01</v>
      </c>
      <c r="B95" s="5" t="s">
        <v>246</v>
      </c>
    </row>
    <row r="96" spans="1:2" x14ac:dyDescent="0.25">
      <c r="A96" s="6" t="s">
        <v>18</v>
      </c>
      <c r="B96" s="5" t="s">
        <v>18</v>
      </c>
    </row>
    <row r="97" spans="1:2" x14ac:dyDescent="0.25">
      <c r="A97" s="6" t="s">
        <v>18</v>
      </c>
      <c r="B97" s="5" t="s">
        <v>18</v>
      </c>
    </row>
    <row r="98" spans="1:2" x14ac:dyDescent="0.25">
      <c r="A98" s="6" t="s">
        <v>18</v>
      </c>
      <c r="B98" s="5" t="s">
        <v>18</v>
      </c>
    </row>
    <row r="99" spans="1:2" x14ac:dyDescent="0.25">
      <c r="A99" s="6" t="s">
        <v>18</v>
      </c>
      <c r="B99" s="5" t="s">
        <v>18</v>
      </c>
    </row>
    <row r="100" spans="1:2" x14ac:dyDescent="0.25">
      <c r="A100" s="6" t="s">
        <v>18</v>
      </c>
      <c r="B100" s="5" t="s">
        <v>18</v>
      </c>
    </row>
    <row r="101" spans="1:2" x14ac:dyDescent="0.25">
      <c r="A101" s="6" t="s">
        <v>18</v>
      </c>
      <c r="B101" s="5" t="s">
        <v>18</v>
      </c>
    </row>
    <row r="102" spans="1:2" x14ac:dyDescent="0.25">
      <c r="A102" s="6" t="s">
        <v>18</v>
      </c>
      <c r="B102" s="5" t="s">
        <v>18</v>
      </c>
    </row>
    <row r="103" spans="1:2" x14ac:dyDescent="0.25">
      <c r="A103" s="6" t="s">
        <v>18</v>
      </c>
      <c r="B103" s="5" t="s">
        <v>18</v>
      </c>
    </row>
    <row r="104" spans="1:2" x14ac:dyDescent="0.25">
      <c r="A104" s="6" t="s">
        <v>18</v>
      </c>
      <c r="B104" s="5" t="s">
        <v>18</v>
      </c>
    </row>
    <row r="105" spans="1:2" x14ac:dyDescent="0.25">
      <c r="A105" s="6" t="s">
        <v>18</v>
      </c>
      <c r="B105" s="5" t="s">
        <v>18</v>
      </c>
    </row>
    <row r="106" spans="1:2" x14ac:dyDescent="0.25">
      <c r="A106" s="6" t="s">
        <v>18</v>
      </c>
      <c r="B106" s="5" t="s">
        <v>18</v>
      </c>
    </row>
    <row r="107" spans="1:2" x14ac:dyDescent="0.25">
      <c r="A107" s="6">
        <v>340524.57</v>
      </c>
      <c r="B107" s="5" t="s">
        <v>268</v>
      </c>
    </row>
    <row r="108" spans="1:2" x14ac:dyDescent="0.25">
      <c r="A108" s="6" t="s">
        <v>18</v>
      </c>
      <c r="B108" s="5" t="s">
        <v>18</v>
      </c>
    </row>
    <row r="109" spans="1:2" x14ac:dyDescent="0.25">
      <c r="A109" s="6" t="s">
        <v>18</v>
      </c>
      <c r="B109" s="5" t="s">
        <v>18</v>
      </c>
    </row>
    <row r="110" spans="1:2" x14ac:dyDescent="0.25">
      <c r="A110" s="6">
        <v>343873.55</v>
      </c>
      <c r="B110" s="5" t="s">
        <v>285</v>
      </c>
    </row>
    <row r="111" spans="1:2" x14ac:dyDescent="0.25">
      <c r="A111" s="6" t="s">
        <v>18</v>
      </c>
      <c r="B111" s="5" t="s">
        <v>18</v>
      </c>
    </row>
    <row r="112" spans="1:2" x14ac:dyDescent="0.25">
      <c r="A112" s="6" t="s">
        <v>18</v>
      </c>
      <c r="B112" s="5" t="s">
        <v>18</v>
      </c>
    </row>
    <row r="113" spans="1:2" x14ac:dyDescent="0.25">
      <c r="A113" s="6" t="s">
        <v>18</v>
      </c>
      <c r="B113" s="5" t="s">
        <v>18</v>
      </c>
    </row>
    <row r="114" spans="1:2" x14ac:dyDescent="0.25">
      <c r="A114" s="6" t="s">
        <v>18</v>
      </c>
      <c r="B114" s="5" t="s">
        <v>18</v>
      </c>
    </row>
    <row r="115" spans="1:2" x14ac:dyDescent="0.25">
      <c r="A115" s="6" t="s">
        <v>18</v>
      </c>
      <c r="B115" s="5" t="s">
        <v>18</v>
      </c>
    </row>
    <row r="116" spans="1:2" x14ac:dyDescent="0.25">
      <c r="A116" s="6">
        <v>234716.38</v>
      </c>
      <c r="B116" s="5" t="s">
        <v>287</v>
      </c>
    </row>
    <row r="117" spans="1:2" x14ac:dyDescent="0.25">
      <c r="A117" s="6" t="s">
        <v>18</v>
      </c>
      <c r="B117" s="5" t="s">
        <v>18</v>
      </c>
    </row>
    <row r="118" spans="1:2" x14ac:dyDescent="0.25">
      <c r="A118" s="6" t="s">
        <v>18</v>
      </c>
      <c r="B118" s="5" t="s">
        <v>18</v>
      </c>
    </row>
    <row r="119" spans="1:2" x14ac:dyDescent="0.25">
      <c r="A119" s="6" t="s">
        <v>18</v>
      </c>
      <c r="B119" s="5" t="s">
        <v>18</v>
      </c>
    </row>
    <row r="120" spans="1:2" x14ac:dyDescent="0.25">
      <c r="A120" s="6" t="s">
        <v>18</v>
      </c>
      <c r="B120" s="5" t="s">
        <v>18</v>
      </c>
    </row>
    <row r="121" spans="1:2" x14ac:dyDescent="0.25">
      <c r="A121" s="6" t="s">
        <v>18</v>
      </c>
      <c r="B121" s="5" t="s">
        <v>18</v>
      </c>
    </row>
    <row r="122" spans="1:2" x14ac:dyDescent="0.25">
      <c r="A122" s="6" t="s">
        <v>18</v>
      </c>
      <c r="B122" s="5" t="s">
        <v>18</v>
      </c>
    </row>
    <row r="123" spans="1:2" x14ac:dyDescent="0.25">
      <c r="A123" s="6" t="s">
        <v>18</v>
      </c>
      <c r="B123" s="5" t="s">
        <v>18</v>
      </c>
    </row>
    <row r="124" spans="1:2" x14ac:dyDescent="0.25">
      <c r="A124" s="6" t="s">
        <v>18</v>
      </c>
      <c r="B124" s="5" t="s">
        <v>18</v>
      </c>
    </row>
    <row r="125" spans="1:2" x14ac:dyDescent="0.25">
      <c r="A125" s="6">
        <v>274954.07</v>
      </c>
      <c r="B125" s="5" t="s">
        <v>297</v>
      </c>
    </row>
    <row r="126" spans="1:2" x14ac:dyDescent="0.25">
      <c r="A126" s="6" t="s">
        <v>18</v>
      </c>
      <c r="B126" s="5" t="s">
        <v>18</v>
      </c>
    </row>
    <row r="127" spans="1:2" x14ac:dyDescent="0.25">
      <c r="A127" s="6" t="s">
        <v>18</v>
      </c>
      <c r="B127" s="5" t="s">
        <v>18</v>
      </c>
    </row>
    <row r="128" spans="1:2" x14ac:dyDescent="0.25">
      <c r="A128" s="6" t="s">
        <v>18</v>
      </c>
      <c r="B128" s="5" t="s">
        <v>18</v>
      </c>
    </row>
    <row r="129" spans="1:2" x14ac:dyDescent="0.25">
      <c r="A129" s="6" t="s">
        <v>18</v>
      </c>
      <c r="B129" s="5" t="s">
        <v>18</v>
      </c>
    </row>
    <row r="130" spans="1:2" x14ac:dyDescent="0.25">
      <c r="A130" s="6" t="s">
        <v>18</v>
      </c>
      <c r="B130" s="5" t="s">
        <v>18</v>
      </c>
    </row>
    <row r="131" spans="1:2" x14ac:dyDescent="0.25">
      <c r="A131" s="6" t="s">
        <v>18</v>
      </c>
      <c r="B131" s="5" t="s">
        <v>18</v>
      </c>
    </row>
    <row r="132" spans="1:2" x14ac:dyDescent="0.25">
      <c r="A132" s="6" t="s">
        <v>18</v>
      </c>
      <c r="B132" s="5" t="s">
        <v>18</v>
      </c>
    </row>
    <row r="133" spans="1:2" x14ac:dyDescent="0.25">
      <c r="A133" s="6">
        <v>311872.71000000002</v>
      </c>
      <c r="B133" s="5" t="s">
        <v>304</v>
      </c>
    </row>
    <row r="134" spans="1:2" x14ac:dyDescent="0.25">
      <c r="A134" s="6" t="s">
        <v>18</v>
      </c>
      <c r="B134" s="5" t="s">
        <v>18</v>
      </c>
    </row>
    <row r="135" spans="1:2" x14ac:dyDescent="0.25">
      <c r="A135" s="6" t="s">
        <v>18</v>
      </c>
      <c r="B135" s="5" t="s">
        <v>18</v>
      </c>
    </row>
    <row r="136" spans="1:2" x14ac:dyDescent="0.25">
      <c r="A136" s="6" t="s">
        <v>18</v>
      </c>
      <c r="B136" s="5" t="s">
        <v>18</v>
      </c>
    </row>
    <row r="137" spans="1:2" x14ac:dyDescent="0.25">
      <c r="A137" s="6" t="s">
        <v>18</v>
      </c>
      <c r="B137" s="5" t="s">
        <v>18</v>
      </c>
    </row>
    <row r="138" spans="1:2" x14ac:dyDescent="0.25">
      <c r="A138" s="6" t="s">
        <v>18</v>
      </c>
      <c r="B138" s="5" t="s">
        <v>18</v>
      </c>
    </row>
    <row r="139" spans="1:2" x14ac:dyDescent="0.25">
      <c r="A139" s="6" t="s">
        <v>18</v>
      </c>
      <c r="B139" s="5" t="s">
        <v>18</v>
      </c>
    </row>
    <row r="140" spans="1:2" x14ac:dyDescent="0.25">
      <c r="A140" s="6" t="s">
        <v>18</v>
      </c>
      <c r="B140" s="5" t="s">
        <v>18</v>
      </c>
    </row>
    <row r="141" spans="1:2" x14ac:dyDescent="0.25">
      <c r="A141" s="6" t="s">
        <v>18</v>
      </c>
      <c r="B141" s="5" t="s">
        <v>18</v>
      </c>
    </row>
    <row r="142" spans="1:2" x14ac:dyDescent="0.25">
      <c r="A142" s="6">
        <v>248260.04</v>
      </c>
      <c r="B142" s="5" t="s">
        <v>314</v>
      </c>
    </row>
    <row r="143" spans="1:2" x14ac:dyDescent="0.25">
      <c r="A143" s="6" t="s">
        <v>18</v>
      </c>
      <c r="B143" s="5" t="s">
        <v>18</v>
      </c>
    </row>
    <row r="144" spans="1:2" x14ac:dyDescent="0.25">
      <c r="A144" s="6" t="s">
        <v>18</v>
      </c>
      <c r="B144" s="5" t="s">
        <v>18</v>
      </c>
    </row>
    <row r="145" spans="1:2" x14ac:dyDescent="0.25">
      <c r="A145" s="6" t="s">
        <v>18</v>
      </c>
      <c r="B145" s="5" t="s">
        <v>18</v>
      </c>
    </row>
    <row r="146" spans="1:2" x14ac:dyDescent="0.25">
      <c r="A146" s="6" t="s">
        <v>18</v>
      </c>
      <c r="B146" s="5" t="s">
        <v>18</v>
      </c>
    </row>
    <row r="147" spans="1:2" x14ac:dyDescent="0.25">
      <c r="A147" s="6">
        <v>199598.8</v>
      </c>
      <c r="B147" s="5" t="s">
        <v>324</v>
      </c>
    </row>
    <row r="148" spans="1:2" x14ac:dyDescent="0.25">
      <c r="A148" s="6" t="s">
        <v>18</v>
      </c>
      <c r="B148" s="5" t="s">
        <v>18</v>
      </c>
    </row>
    <row r="149" spans="1:2" x14ac:dyDescent="0.25">
      <c r="A149" s="6" t="s">
        <v>18</v>
      </c>
      <c r="B149" s="5" t="s">
        <v>18</v>
      </c>
    </row>
    <row r="150" spans="1:2" x14ac:dyDescent="0.25">
      <c r="A150" s="6" t="s">
        <v>18</v>
      </c>
      <c r="B150" s="5" t="s">
        <v>18</v>
      </c>
    </row>
    <row r="151" spans="1:2" x14ac:dyDescent="0.25">
      <c r="A151" s="6" t="s">
        <v>18</v>
      </c>
      <c r="B151" s="5" t="s">
        <v>18</v>
      </c>
    </row>
    <row r="152" spans="1:2" x14ac:dyDescent="0.25">
      <c r="A152" s="6" t="s">
        <v>18</v>
      </c>
      <c r="B152" s="5" t="s">
        <v>18</v>
      </c>
    </row>
    <row r="153" spans="1:2" x14ac:dyDescent="0.25">
      <c r="A153" s="6" t="s">
        <v>18</v>
      </c>
      <c r="B153" s="5" t="s">
        <v>18</v>
      </c>
    </row>
    <row r="154" spans="1:2" x14ac:dyDescent="0.25">
      <c r="A154" s="6" t="s">
        <v>18</v>
      </c>
      <c r="B154" s="5" t="s">
        <v>18</v>
      </c>
    </row>
    <row r="155" spans="1:2" x14ac:dyDescent="0.25">
      <c r="A155" s="6" t="s">
        <v>18</v>
      </c>
      <c r="B155" s="5" t="s">
        <v>18</v>
      </c>
    </row>
    <row r="156" spans="1:2" x14ac:dyDescent="0.25">
      <c r="A156" s="6" t="s">
        <v>18</v>
      </c>
      <c r="B156" s="5" t="s">
        <v>18</v>
      </c>
    </row>
    <row r="157" spans="1:2" x14ac:dyDescent="0.25">
      <c r="A157" s="6" t="s">
        <v>18</v>
      </c>
      <c r="B157" s="5" t="s">
        <v>18</v>
      </c>
    </row>
    <row r="158" spans="1:2" x14ac:dyDescent="0.25">
      <c r="A158" s="6" t="s">
        <v>18</v>
      </c>
      <c r="B158" s="5" t="s">
        <v>18</v>
      </c>
    </row>
    <row r="159" spans="1:2" x14ac:dyDescent="0.25">
      <c r="A159" s="6" t="s">
        <v>18</v>
      </c>
      <c r="B159" s="5" t="s">
        <v>18</v>
      </c>
    </row>
    <row r="160" spans="1:2" x14ac:dyDescent="0.25">
      <c r="A160" s="6" t="s">
        <v>18</v>
      </c>
      <c r="B160" s="5" t="s">
        <v>18</v>
      </c>
    </row>
    <row r="161" spans="1:2" x14ac:dyDescent="0.25">
      <c r="A161" s="6" t="s">
        <v>18</v>
      </c>
      <c r="B161" s="5" t="s">
        <v>18</v>
      </c>
    </row>
    <row r="162" spans="1:2" x14ac:dyDescent="0.25">
      <c r="A162" s="6" t="s">
        <v>18</v>
      </c>
      <c r="B162" s="5" t="s">
        <v>18</v>
      </c>
    </row>
    <row r="163" spans="1:2" x14ac:dyDescent="0.25">
      <c r="A163" s="6">
        <v>753047.17</v>
      </c>
      <c r="B163" s="5" t="s">
        <v>327</v>
      </c>
    </row>
    <row r="164" spans="1:2" x14ac:dyDescent="0.25">
      <c r="A164" s="6" t="s">
        <v>18</v>
      </c>
      <c r="B164" s="5" t="s">
        <v>18</v>
      </c>
    </row>
    <row r="165" spans="1:2" x14ac:dyDescent="0.25">
      <c r="A165" s="6" t="s">
        <v>18</v>
      </c>
      <c r="B165" s="5" t="s">
        <v>18</v>
      </c>
    </row>
    <row r="166" spans="1:2" x14ac:dyDescent="0.25">
      <c r="A166" s="6">
        <v>165204.48000000001</v>
      </c>
      <c r="B166" s="5" t="s">
        <v>348</v>
      </c>
    </row>
    <row r="167" spans="1:2" x14ac:dyDescent="0.25">
      <c r="A167" s="6" t="s">
        <v>18</v>
      </c>
      <c r="B167" s="5" t="s">
        <v>18</v>
      </c>
    </row>
    <row r="168" spans="1:2" x14ac:dyDescent="0.25">
      <c r="A168" s="6" t="s">
        <v>18</v>
      </c>
      <c r="B168" s="5" t="s">
        <v>18</v>
      </c>
    </row>
    <row r="169" spans="1:2" x14ac:dyDescent="0.25">
      <c r="A169" s="6" t="s">
        <v>18</v>
      </c>
      <c r="B169" s="5" t="s">
        <v>18</v>
      </c>
    </row>
    <row r="170" spans="1:2" x14ac:dyDescent="0.25">
      <c r="A170" s="6" t="s">
        <v>18</v>
      </c>
      <c r="B170" s="5" t="s">
        <v>18</v>
      </c>
    </row>
    <row r="171" spans="1:2" x14ac:dyDescent="0.25">
      <c r="A171" s="6" t="s">
        <v>18</v>
      </c>
      <c r="B171" s="5" t="s">
        <v>18</v>
      </c>
    </row>
    <row r="172" spans="1:2" x14ac:dyDescent="0.25">
      <c r="A172" s="6" t="s">
        <v>18</v>
      </c>
      <c r="B172" s="5" t="s">
        <v>18</v>
      </c>
    </row>
    <row r="173" spans="1:2" x14ac:dyDescent="0.25">
      <c r="A173" s="6" t="s">
        <v>18</v>
      </c>
      <c r="B173" s="5" t="s">
        <v>18</v>
      </c>
    </row>
    <row r="174" spans="1:2" x14ac:dyDescent="0.25">
      <c r="A174" s="6" t="s">
        <v>18</v>
      </c>
      <c r="B174" s="5" t="s">
        <v>18</v>
      </c>
    </row>
    <row r="175" spans="1:2" x14ac:dyDescent="0.25">
      <c r="A175" s="6">
        <v>333030.49</v>
      </c>
      <c r="B175" s="5" t="s">
        <v>350</v>
      </c>
    </row>
    <row r="176" spans="1:2" x14ac:dyDescent="0.25">
      <c r="A176" s="6" t="s">
        <v>18</v>
      </c>
      <c r="B176" s="5" t="s">
        <v>18</v>
      </c>
    </row>
    <row r="177" spans="1:2" x14ac:dyDescent="0.25">
      <c r="A177" s="6" t="s">
        <v>18</v>
      </c>
      <c r="B177" s="5" t="s">
        <v>18</v>
      </c>
    </row>
    <row r="178" spans="1:2" x14ac:dyDescent="0.25">
      <c r="A178" s="6" t="s">
        <v>18</v>
      </c>
      <c r="B178" s="5" t="s">
        <v>18</v>
      </c>
    </row>
    <row r="179" spans="1:2" x14ac:dyDescent="0.25">
      <c r="A179" s="6" t="s">
        <v>18</v>
      </c>
      <c r="B179" s="5" t="s">
        <v>18</v>
      </c>
    </row>
    <row r="180" spans="1:2" x14ac:dyDescent="0.25">
      <c r="A180" s="6" t="s">
        <v>18</v>
      </c>
      <c r="B180" s="5" t="s">
        <v>18</v>
      </c>
    </row>
    <row r="181" spans="1:2" x14ac:dyDescent="0.25">
      <c r="A181" s="6">
        <v>249205.46</v>
      </c>
      <c r="B181" s="5" t="s">
        <v>363</v>
      </c>
    </row>
    <row r="182" spans="1:2" x14ac:dyDescent="0.25">
      <c r="A182" s="6" t="s">
        <v>18</v>
      </c>
      <c r="B182" s="5" t="s">
        <v>18</v>
      </c>
    </row>
    <row r="183" spans="1:2" x14ac:dyDescent="0.25">
      <c r="A183" s="6" t="s">
        <v>18</v>
      </c>
      <c r="B183" s="5" t="s">
        <v>18</v>
      </c>
    </row>
    <row r="184" spans="1:2" x14ac:dyDescent="0.25">
      <c r="A184" s="6" t="s">
        <v>18</v>
      </c>
      <c r="B184" s="5" t="s">
        <v>18</v>
      </c>
    </row>
    <row r="185" spans="1:2" x14ac:dyDescent="0.25">
      <c r="A185" s="6" t="s">
        <v>18</v>
      </c>
      <c r="B185" s="5" t="s">
        <v>18</v>
      </c>
    </row>
    <row r="186" spans="1:2" x14ac:dyDescent="0.25">
      <c r="A186" s="6" t="s">
        <v>18</v>
      </c>
      <c r="B186" s="5" t="s">
        <v>18</v>
      </c>
    </row>
    <row r="187" spans="1:2" x14ac:dyDescent="0.25">
      <c r="A187" s="6" t="s">
        <v>18</v>
      </c>
      <c r="B187" s="5" t="s">
        <v>18</v>
      </c>
    </row>
    <row r="188" spans="1:2" x14ac:dyDescent="0.25">
      <c r="A188" s="6" t="s">
        <v>18</v>
      </c>
      <c r="B188" s="5" t="s">
        <v>18</v>
      </c>
    </row>
    <row r="189" spans="1:2" x14ac:dyDescent="0.25">
      <c r="A189" s="6" t="s">
        <v>18</v>
      </c>
      <c r="B189" s="5" t="s">
        <v>18</v>
      </c>
    </row>
    <row r="190" spans="1:2" x14ac:dyDescent="0.25">
      <c r="A190" s="6" t="s">
        <v>18</v>
      </c>
      <c r="B190" s="5" t="s">
        <v>18</v>
      </c>
    </row>
    <row r="191" spans="1:2" x14ac:dyDescent="0.25">
      <c r="A191" s="6" t="s">
        <v>18</v>
      </c>
      <c r="B191" s="5" t="s">
        <v>18</v>
      </c>
    </row>
    <row r="192" spans="1:2" x14ac:dyDescent="0.25">
      <c r="A192" s="6" t="s">
        <v>18</v>
      </c>
      <c r="B192" s="5" t="s">
        <v>18</v>
      </c>
    </row>
    <row r="193" spans="1:2" x14ac:dyDescent="0.25">
      <c r="A193" s="6" t="s">
        <v>18</v>
      </c>
      <c r="B193" s="5" t="s">
        <v>18</v>
      </c>
    </row>
    <row r="194" spans="1:2" x14ac:dyDescent="0.25">
      <c r="A194" s="6" t="s">
        <v>18</v>
      </c>
      <c r="B194" s="5" t="s">
        <v>18</v>
      </c>
    </row>
    <row r="195" spans="1:2" x14ac:dyDescent="0.25">
      <c r="A195" s="6" t="s">
        <v>18</v>
      </c>
      <c r="B195" s="5" t="s">
        <v>18</v>
      </c>
    </row>
    <row r="196" spans="1:2" x14ac:dyDescent="0.25">
      <c r="A196" s="6" t="s">
        <v>18</v>
      </c>
      <c r="B196" s="5" t="s">
        <v>18</v>
      </c>
    </row>
    <row r="197" spans="1:2" x14ac:dyDescent="0.25">
      <c r="A197" s="6" t="s">
        <v>18</v>
      </c>
      <c r="B197" s="5" t="s">
        <v>18</v>
      </c>
    </row>
    <row r="198" spans="1:2" x14ac:dyDescent="0.25">
      <c r="A198" s="6" t="s">
        <v>18</v>
      </c>
      <c r="B198" s="5" t="s">
        <v>18</v>
      </c>
    </row>
    <row r="199" spans="1:2" x14ac:dyDescent="0.25">
      <c r="A199" s="6" t="s">
        <v>18</v>
      </c>
      <c r="B199" s="5" t="s">
        <v>18</v>
      </c>
    </row>
    <row r="200" spans="1:2" x14ac:dyDescent="0.25">
      <c r="A200" s="6">
        <v>278322.63</v>
      </c>
      <c r="B200" s="5" t="s">
        <v>369</v>
      </c>
    </row>
    <row r="201" spans="1:2" x14ac:dyDescent="0.25">
      <c r="A201" s="6" t="s">
        <v>18</v>
      </c>
      <c r="B201" s="5" t="s">
        <v>18</v>
      </c>
    </row>
    <row r="202" spans="1:2" x14ac:dyDescent="0.25">
      <c r="A202" s="6" t="s">
        <v>18</v>
      </c>
      <c r="B202" s="5" t="s">
        <v>18</v>
      </c>
    </row>
    <row r="203" spans="1:2" x14ac:dyDescent="0.25">
      <c r="A203" s="6" t="s">
        <v>18</v>
      </c>
      <c r="B203" s="5" t="s">
        <v>18</v>
      </c>
    </row>
    <row r="204" spans="1:2" x14ac:dyDescent="0.25">
      <c r="A204" s="6" t="s">
        <v>18</v>
      </c>
      <c r="B204" s="5" t="s">
        <v>18</v>
      </c>
    </row>
    <row r="205" spans="1:2" x14ac:dyDescent="0.25">
      <c r="A205" s="6" t="s">
        <v>18</v>
      </c>
      <c r="B205" s="5" t="s">
        <v>18</v>
      </c>
    </row>
    <row r="206" spans="1:2" x14ac:dyDescent="0.25">
      <c r="A206" s="6" t="s">
        <v>18</v>
      </c>
      <c r="B206" s="5" t="s">
        <v>18</v>
      </c>
    </row>
    <row r="207" spans="1:2" x14ac:dyDescent="0.25">
      <c r="A207" s="6" t="s">
        <v>18</v>
      </c>
      <c r="B207" s="5" t="s">
        <v>18</v>
      </c>
    </row>
    <row r="208" spans="1:2" x14ac:dyDescent="0.25">
      <c r="A208" s="6" t="s">
        <v>18</v>
      </c>
      <c r="B208" s="5" t="s">
        <v>18</v>
      </c>
    </row>
    <row r="209" spans="1:2" x14ac:dyDescent="0.25">
      <c r="A209" s="6" t="s">
        <v>18</v>
      </c>
      <c r="B209" s="5" t="s">
        <v>18</v>
      </c>
    </row>
    <row r="210" spans="1:2" x14ac:dyDescent="0.25">
      <c r="A210" s="6" t="s">
        <v>18</v>
      </c>
      <c r="B210" s="5" t="s">
        <v>18</v>
      </c>
    </row>
    <row r="211" spans="1:2" x14ac:dyDescent="0.25">
      <c r="A211" s="6" t="s">
        <v>18</v>
      </c>
      <c r="B211" s="5" t="s">
        <v>18</v>
      </c>
    </row>
    <row r="212" spans="1:2" x14ac:dyDescent="0.25">
      <c r="A212" s="6" t="s">
        <v>18</v>
      </c>
      <c r="B212" s="5" t="s">
        <v>18</v>
      </c>
    </row>
    <row r="213" spans="1:2" x14ac:dyDescent="0.25">
      <c r="A213" s="6" t="s">
        <v>18</v>
      </c>
      <c r="B213" s="5" t="s">
        <v>18</v>
      </c>
    </row>
    <row r="214" spans="1:2" x14ac:dyDescent="0.25">
      <c r="A214" s="6" t="s">
        <v>18</v>
      </c>
      <c r="B214" s="5" t="s">
        <v>18</v>
      </c>
    </row>
    <row r="215" spans="1:2" x14ac:dyDescent="0.25">
      <c r="A215" s="6" t="s">
        <v>18</v>
      </c>
      <c r="B215" s="5" t="s">
        <v>18</v>
      </c>
    </row>
    <row r="216" spans="1:2" x14ac:dyDescent="0.25">
      <c r="A216" s="6">
        <v>246734.55</v>
      </c>
      <c r="B216" s="5" t="s">
        <v>394</v>
      </c>
    </row>
    <row r="217" spans="1:2" x14ac:dyDescent="0.25">
      <c r="A217" s="6" t="s">
        <v>18</v>
      </c>
      <c r="B217" s="5" t="s">
        <v>18</v>
      </c>
    </row>
    <row r="218" spans="1:2" x14ac:dyDescent="0.25">
      <c r="A218" s="6" t="s">
        <v>18</v>
      </c>
      <c r="B218" s="5" t="s">
        <v>18</v>
      </c>
    </row>
    <row r="219" spans="1:2" x14ac:dyDescent="0.25">
      <c r="A219" s="6" t="s">
        <v>18</v>
      </c>
      <c r="B219" s="5" t="s">
        <v>18</v>
      </c>
    </row>
    <row r="220" spans="1:2" x14ac:dyDescent="0.25">
      <c r="A220" s="6" t="s">
        <v>18</v>
      </c>
      <c r="B220" s="5" t="s">
        <v>18</v>
      </c>
    </row>
    <row r="221" spans="1:2" x14ac:dyDescent="0.25">
      <c r="A221" s="6" t="s">
        <v>18</v>
      </c>
      <c r="B221" s="5" t="s">
        <v>18</v>
      </c>
    </row>
    <row r="222" spans="1:2" x14ac:dyDescent="0.25">
      <c r="A222" s="6" t="s">
        <v>18</v>
      </c>
      <c r="B222" s="5" t="s">
        <v>18</v>
      </c>
    </row>
    <row r="223" spans="1:2" x14ac:dyDescent="0.25">
      <c r="A223" s="6" t="s">
        <v>18</v>
      </c>
      <c r="B223" s="5" t="s">
        <v>18</v>
      </c>
    </row>
    <row r="224" spans="1:2" x14ac:dyDescent="0.25">
      <c r="A224" s="6" t="s">
        <v>18</v>
      </c>
      <c r="B224" s="5" t="s">
        <v>18</v>
      </c>
    </row>
    <row r="225" spans="1:2" x14ac:dyDescent="0.25">
      <c r="A225" s="6">
        <v>252090.95</v>
      </c>
      <c r="B225" s="5" t="s">
        <v>415</v>
      </c>
    </row>
    <row r="226" spans="1:2" x14ac:dyDescent="0.25">
      <c r="A226" s="6" t="s">
        <v>18</v>
      </c>
      <c r="B226" s="5" t="s">
        <v>18</v>
      </c>
    </row>
    <row r="227" spans="1:2" x14ac:dyDescent="0.25">
      <c r="A227" s="6" t="s">
        <v>18</v>
      </c>
      <c r="B227" s="5" t="s">
        <v>18</v>
      </c>
    </row>
    <row r="228" spans="1:2" x14ac:dyDescent="0.25">
      <c r="A228" s="6" t="s">
        <v>18</v>
      </c>
      <c r="B228" s="5" t="s">
        <v>18</v>
      </c>
    </row>
    <row r="229" spans="1:2" x14ac:dyDescent="0.25">
      <c r="A229" s="6" t="s">
        <v>18</v>
      </c>
      <c r="B229" s="5" t="s">
        <v>18</v>
      </c>
    </row>
    <row r="230" spans="1:2" x14ac:dyDescent="0.25">
      <c r="A230" s="6" t="s">
        <v>18</v>
      </c>
      <c r="B230" s="5" t="s">
        <v>18</v>
      </c>
    </row>
    <row r="231" spans="1:2" x14ac:dyDescent="0.25">
      <c r="A231" s="6" t="s">
        <v>18</v>
      </c>
      <c r="B231" s="5" t="s">
        <v>18</v>
      </c>
    </row>
    <row r="232" spans="1:2" x14ac:dyDescent="0.25">
      <c r="A232" s="6" t="s">
        <v>18</v>
      </c>
      <c r="B232" s="5" t="s">
        <v>18</v>
      </c>
    </row>
    <row r="233" spans="1:2" x14ac:dyDescent="0.25">
      <c r="A233" s="6" t="s">
        <v>18</v>
      </c>
      <c r="B233" s="5" t="s">
        <v>18</v>
      </c>
    </row>
    <row r="234" spans="1:2" x14ac:dyDescent="0.25">
      <c r="A234" s="6" t="s">
        <v>18</v>
      </c>
      <c r="B234" s="5" t="s">
        <v>18</v>
      </c>
    </row>
    <row r="235" spans="1:2" x14ac:dyDescent="0.25">
      <c r="A235" s="6" t="s">
        <v>18</v>
      </c>
      <c r="B235" s="5" t="s">
        <v>18</v>
      </c>
    </row>
    <row r="236" spans="1:2" x14ac:dyDescent="0.25">
      <c r="A236" s="6" t="s">
        <v>18</v>
      </c>
      <c r="B236" s="5" t="s">
        <v>18</v>
      </c>
    </row>
    <row r="237" spans="1:2" x14ac:dyDescent="0.25">
      <c r="A237" s="6" t="s">
        <v>18</v>
      </c>
      <c r="B237" s="5" t="s">
        <v>18</v>
      </c>
    </row>
    <row r="238" spans="1:2" x14ac:dyDescent="0.25">
      <c r="A238" s="6">
        <v>276412.52</v>
      </c>
      <c r="B238" s="5" t="s">
        <v>430</v>
      </c>
    </row>
    <row r="239" spans="1:2" x14ac:dyDescent="0.25">
      <c r="A239" s="6" t="s">
        <v>18</v>
      </c>
      <c r="B239" s="5" t="s">
        <v>18</v>
      </c>
    </row>
    <row r="240" spans="1:2" x14ac:dyDescent="0.25">
      <c r="A240" s="6" t="s">
        <v>18</v>
      </c>
      <c r="B240" s="5" t="s">
        <v>18</v>
      </c>
    </row>
    <row r="241" spans="1:2" x14ac:dyDescent="0.25">
      <c r="A241" s="6" t="s">
        <v>18</v>
      </c>
      <c r="B241" s="5" t="s">
        <v>18</v>
      </c>
    </row>
    <row r="242" spans="1:2" x14ac:dyDescent="0.25">
      <c r="A242" s="6" t="s">
        <v>18</v>
      </c>
      <c r="B242" s="5" t="s">
        <v>18</v>
      </c>
    </row>
    <row r="243" spans="1:2" x14ac:dyDescent="0.25">
      <c r="A243" s="6" t="s">
        <v>18</v>
      </c>
      <c r="B243" s="5" t="s">
        <v>18</v>
      </c>
    </row>
    <row r="244" spans="1:2" x14ac:dyDescent="0.25">
      <c r="A244" s="6">
        <v>266055.74</v>
      </c>
      <c r="B244" s="5" t="s">
        <v>445</v>
      </c>
    </row>
    <row r="245" spans="1:2" x14ac:dyDescent="0.25">
      <c r="A245" s="6" t="s">
        <v>18</v>
      </c>
      <c r="B245" s="5" t="s">
        <v>18</v>
      </c>
    </row>
    <row r="246" spans="1:2" x14ac:dyDescent="0.25">
      <c r="A246" s="6" t="s">
        <v>18</v>
      </c>
      <c r="B246" s="5" t="s">
        <v>18</v>
      </c>
    </row>
    <row r="247" spans="1:2" x14ac:dyDescent="0.25">
      <c r="A247" s="6" t="s">
        <v>18</v>
      </c>
      <c r="B247" s="5" t="s">
        <v>18</v>
      </c>
    </row>
    <row r="248" spans="1:2" x14ac:dyDescent="0.25">
      <c r="A248" s="6" t="s">
        <v>18</v>
      </c>
      <c r="B248" s="5" t="s">
        <v>18</v>
      </c>
    </row>
    <row r="249" spans="1:2" x14ac:dyDescent="0.25">
      <c r="A249" s="6" t="s">
        <v>18</v>
      </c>
      <c r="B249" s="5" t="s">
        <v>18</v>
      </c>
    </row>
    <row r="250" spans="1:2" x14ac:dyDescent="0.25">
      <c r="A250" s="6" t="s">
        <v>18</v>
      </c>
      <c r="B250" s="5" t="s">
        <v>18</v>
      </c>
    </row>
    <row r="251" spans="1:2" x14ac:dyDescent="0.25">
      <c r="A251" s="6" t="s">
        <v>18</v>
      </c>
      <c r="B251" s="5" t="s">
        <v>18</v>
      </c>
    </row>
    <row r="252" spans="1:2" x14ac:dyDescent="0.25">
      <c r="A252" s="6">
        <v>284633.62</v>
      </c>
      <c r="B252" s="5" t="s">
        <v>451</v>
      </c>
    </row>
    <row r="253" spans="1:2" x14ac:dyDescent="0.25">
      <c r="A253" s="6" t="s">
        <v>18</v>
      </c>
      <c r="B253" s="5" t="s">
        <v>18</v>
      </c>
    </row>
    <row r="254" spans="1:2" x14ac:dyDescent="0.25">
      <c r="A254" s="6" t="s">
        <v>18</v>
      </c>
      <c r="B254" s="5" t="s">
        <v>18</v>
      </c>
    </row>
    <row r="255" spans="1:2" x14ac:dyDescent="0.25">
      <c r="A255" s="6">
        <v>255531.57</v>
      </c>
      <c r="B255" s="5" t="s">
        <v>465</v>
      </c>
    </row>
    <row r="256" spans="1:2" x14ac:dyDescent="0.25">
      <c r="A256" s="6" t="s">
        <v>18</v>
      </c>
      <c r="B256" s="5" t="s">
        <v>18</v>
      </c>
    </row>
    <row r="257" spans="1:2" x14ac:dyDescent="0.25">
      <c r="A257" s="6" t="s">
        <v>18</v>
      </c>
      <c r="B257" s="5" t="s">
        <v>18</v>
      </c>
    </row>
    <row r="258" spans="1:2" x14ac:dyDescent="0.25">
      <c r="A258" s="6" t="s">
        <v>18</v>
      </c>
      <c r="B258" s="5" t="s">
        <v>18</v>
      </c>
    </row>
    <row r="259" spans="1:2" x14ac:dyDescent="0.25">
      <c r="A259" s="6" t="s">
        <v>18</v>
      </c>
      <c r="B259" s="5" t="s">
        <v>18</v>
      </c>
    </row>
    <row r="260" spans="1:2" x14ac:dyDescent="0.25">
      <c r="A260" s="6" t="s">
        <v>18</v>
      </c>
      <c r="B260" s="5" t="s">
        <v>18</v>
      </c>
    </row>
    <row r="261" spans="1:2" x14ac:dyDescent="0.25">
      <c r="A261" s="6" t="s">
        <v>18</v>
      </c>
      <c r="B261" s="5" t="s">
        <v>18</v>
      </c>
    </row>
    <row r="262" spans="1:2" x14ac:dyDescent="0.25">
      <c r="A262" s="6" t="s">
        <v>18</v>
      </c>
      <c r="B262" s="5" t="s">
        <v>18</v>
      </c>
    </row>
    <row r="263" spans="1:2" x14ac:dyDescent="0.25">
      <c r="A263" s="6" t="s">
        <v>18</v>
      </c>
      <c r="B263" s="5" t="s">
        <v>18</v>
      </c>
    </row>
    <row r="264" spans="1:2" x14ac:dyDescent="0.25">
      <c r="A264" s="6" t="s">
        <v>18</v>
      </c>
      <c r="B264" s="5" t="s">
        <v>18</v>
      </c>
    </row>
    <row r="265" spans="1:2" x14ac:dyDescent="0.25">
      <c r="A265" s="6" t="s">
        <v>18</v>
      </c>
      <c r="B265" s="5" t="s">
        <v>18</v>
      </c>
    </row>
    <row r="266" spans="1:2" x14ac:dyDescent="0.25">
      <c r="A266" s="6">
        <v>924308.78</v>
      </c>
      <c r="B266" s="5" t="s">
        <v>467</v>
      </c>
    </row>
    <row r="267" spans="1:2" x14ac:dyDescent="0.25">
      <c r="A267" s="6" t="s">
        <v>18</v>
      </c>
      <c r="B267" s="5" t="s">
        <v>18</v>
      </c>
    </row>
    <row r="268" spans="1:2" x14ac:dyDescent="0.25">
      <c r="A268" s="6" t="s">
        <v>18</v>
      </c>
      <c r="B268" s="5" t="s">
        <v>18</v>
      </c>
    </row>
    <row r="269" spans="1:2" x14ac:dyDescent="0.25">
      <c r="A269" s="6" t="s">
        <v>18</v>
      </c>
      <c r="B269" s="5" t="s">
        <v>18</v>
      </c>
    </row>
    <row r="270" spans="1:2" x14ac:dyDescent="0.25">
      <c r="A270" s="6" t="s">
        <v>18</v>
      </c>
      <c r="B270" s="5" t="s">
        <v>18</v>
      </c>
    </row>
    <row r="271" spans="1:2" x14ac:dyDescent="0.25">
      <c r="A271" s="6" t="s">
        <v>18</v>
      </c>
      <c r="B271" s="5" t="s">
        <v>18</v>
      </c>
    </row>
    <row r="272" spans="1:2" x14ac:dyDescent="0.25">
      <c r="A272" s="6" t="s">
        <v>18</v>
      </c>
      <c r="B272" s="5" t="s">
        <v>18</v>
      </c>
    </row>
    <row r="273" spans="1:2" x14ac:dyDescent="0.25">
      <c r="A273" s="6" t="s">
        <v>18</v>
      </c>
      <c r="B273" s="5" t="s">
        <v>18</v>
      </c>
    </row>
    <row r="274" spans="1:2" x14ac:dyDescent="0.25">
      <c r="A274" s="6" t="s">
        <v>18</v>
      </c>
      <c r="B274" s="5" t="s">
        <v>18</v>
      </c>
    </row>
    <row r="275" spans="1:2" x14ac:dyDescent="0.25">
      <c r="A275" s="6">
        <v>307960.40999999997</v>
      </c>
      <c r="B275" s="5" t="s">
        <v>480</v>
      </c>
    </row>
    <row r="276" spans="1:2" x14ac:dyDescent="0.25">
      <c r="A276" s="6" t="s">
        <v>18</v>
      </c>
      <c r="B276" s="5" t="s">
        <v>18</v>
      </c>
    </row>
    <row r="277" spans="1:2" x14ac:dyDescent="0.25">
      <c r="A277" s="6" t="s">
        <v>18</v>
      </c>
      <c r="B277" s="5" t="s">
        <v>18</v>
      </c>
    </row>
    <row r="278" spans="1:2" x14ac:dyDescent="0.25">
      <c r="A278" s="6" t="s">
        <v>18</v>
      </c>
      <c r="B278" s="5" t="s">
        <v>18</v>
      </c>
    </row>
    <row r="279" spans="1:2" x14ac:dyDescent="0.25">
      <c r="A279" s="6" t="s">
        <v>18</v>
      </c>
      <c r="B279" s="5" t="s">
        <v>18</v>
      </c>
    </row>
    <row r="280" spans="1:2" x14ac:dyDescent="0.25">
      <c r="A280" s="6" t="s">
        <v>18</v>
      </c>
      <c r="B280" s="5" t="s">
        <v>18</v>
      </c>
    </row>
    <row r="281" spans="1:2" x14ac:dyDescent="0.25">
      <c r="A281" s="6" t="s">
        <v>18</v>
      </c>
      <c r="B281" s="5" t="s">
        <v>18</v>
      </c>
    </row>
    <row r="282" spans="1:2" x14ac:dyDescent="0.25">
      <c r="A282" s="6">
        <v>254597.97</v>
      </c>
      <c r="B282" s="5" t="s">
        <v>495</v>
      </c>
    </row>
    <row r="283" spans="1:2" x14ac:dyDescent="0.25">
      <c r="A283" s="6" t="s">
        <v>18</v>
      </c>
      <c r="B283" s="5" t="s">
        <v>18</v>
      </c>
    </row>
    <row r="284" spans="1:2" x14ac:dyDescent="0.25">
      <c r="A284" s="6" t="s">
        <v>18</v>
      </c>
      <c r="B284" s="5" t="s">
        <v>18</v>
      </c>
    </row>
    <row r="285" spans="1:2" x14ac:dyDescent="0.25">
      <c r="A285" s="6" t="s">
        <v>18</v>
      </c>
      <c r="B285" s="5" t="s">
        <v>18</v>
      </c>
    </row>
    <row r="286" spans="1:2" x14ac:dyDescent="0.25">
      <c r="A286" s="6" t="s">
        <v>18</v>
      </c>
      <c r="B286" s="5" t="s">
        <v>18</v>
      </c>
    </row>
    <row r="287" spans="1:2" x14ac:dyDescent="0.25">
      <c r="A287" s="6" t="s">
        <v>18</v>
      </c>
      <c r="B287" s="5" t="s">
        <v>18</v>
      </c>
    </row>
    <row r="288" spans="1:2" x14ac:dyDescent="0.25">
      <c r="A288" s="6" t="s">
        <v>18</v>
      </c>
      <c r="B288" s="5" t="s">
        <v>18</v>
      </c>
    </row>
    <row r="289" spans="1:2" x14ac:dyDescent="0.25">
      <c r="A289" s="6" t="s">
        <v>18</v>
      </c>
      <c r="B289" s="5" t="s">
        <v>18</v>
      </c>
    </row>
    <row r="290" spans="1:2" x14ac:dyDescent="0.25">
      <c r="A290" s="6">
        <v>484758.68</v>
      </c>
      <c r="B290" s="5" t="s">
        <v>504</v>
      </c>
    </row>
    <row r="291" spans="1:2" x14ac:dyDescent="0.25">
      <c r="A291" s="6" t="s">
        <v>18</v>
      </c>
      <c r="B291" s="5" t="s">
        <v>18</v>
      </c>
    </row>
    <row r="292" spans="1:2" x14ac:dyDescent="0.25">
      <c r="A292" s="6" t="s">
        <v>18</v>
      </c>
      <c r="B292" s="5" t="s">
        <v>18</v>
      </c>
    </row>
    <row r="293" spans="1:2" x14ac:dyDescent="0.25">
      <c r="A293" s="6">
        <v>186325.32</v>
      </c>
      <c r="B293" s="5" t="s">
        <v>511</v>
      </c>
    </row>
    <row r="294" spans="1:2" x14ac:dyDescent="0.25">
      <c r="A294" s="6" t="s">
        <v>18</v>
      </c>
      <c r="B294" s="5" t="s">
        <v>18</v>
      </c>
    </row>
    <row r="295" spans="1:2" x14ac:dyDescent="0.25">
      <c r="A295" s="6" t="s">
        <v>18</v>
      </c>
      <c r="B295" s="5" t="s">
        <v>18</v>
      </c>
    </row>
    <row r="296" spans="1:2" x14ac:dyDescent="0.25">
      <c r="A296" s="6" t="s">
        <v>18</v>
      </c>
      <c r="B296" s="5" t="s">
        <v>18</v>
      </c>
    </row>
    <row r="297" spans="1:2" x14ac:dyDescent="0.25">
      <c r="A297" s="6" t="s">
        <v>18</v>
      </c>
      <c r="B297" s="5" t="s">
        <v>18</v>
      </c>
    </row>
    <row r="298" spans="1:2" x14ac:dyDescent="0.25">
      <c r="A298" s="6" t="s">
        <v>18</v>
      </c>
      <c r="B298" s="5" t="s">
        <v>18</v>
      </c>
    </row>
    <row r="299" spans="1:2" x14ac:dyDescent="0.25">
      <c r="A299" s="6" t="s">
        <v>18</v>
      </c>
      <c r="B299" s="5" t="s">
        <v>18</v>
      </c>
    </row>
    <row r="300" spans="1:2" x14ac:dyDescent="0.25">
      <c r="A300" s="6" t="s">
        <v>18</v>
      </c>
      <c r="B300" s="5" t="s">
        <v>18</v>
      </c>
    </row>
    <row r="301" spans="1:2" x14ac:dyDescent="0.25">
      <c r="A301" s="6" t="s">
        <v>18</v>
      </c>
      <c r="B301" s="5" t="s">
        <v>18</v>
      </c>
    </row>
    <row r="302" spans="1:2" x14ac:dyDescent="0.25">
      <c r="A302" s="6">
        <v>178344.12</v>
      </c>
      <c r="B302" s="5" t="s">
        <v>513</v>
      </c>
    </row>
    <row r="303" spans="1:2" x14ac:dyDescent="0.25">
      <c r="A303" s="6" t="s">
        <v>18</v>
      </c>
      <c r="B303" s="5" t="s">
        <v>18</v>
      </c>
    </row>
    <row r="304" spans="1:2" x14ac:dyDescent="0.25">
      <c r="A304" s="6" t="s">
        <v>18</v>
      </c>
      <c r="B304" s="5" t="s">
        <v>18</v>
      </c>
    </row>
    <row r="305" spans="1:2" x14ac:dyDescent="0.25">
      <c r="A305" s="6" t="s">
        <v>18</v>
      </c>
      <c r="B305" s="5" t="s">
        <v>18</v>
      </c>
    </row>
    <row r="306" spans="1:2" x14ac:dyDescent="0.25">
      <c r="A306" s="6" t="s">
        <v>18</v>
      </c>
      <c r="B306" s="5" t="s">
        <v>18</v>
      </c>
    </row>
    <row r="307" spans="1:2" x14ac:dyDescent="0.25">
      <c r="A307" s="6">
        <v>304394.14</v>
      </c>
      <c r="B307" s="5" t="s">
        <v>523</v>
      </c>
    </row>
    <row r="308" spans="1:2" x14ac:dyDescent="0.25">
      <c r="A308" s="6" t="s">
        <v>18</v>
      </c>
      <c r="B308" s="5" t="s">
        <v>18</v>
      </c>
    </row>
    <row r="309" spans="1:2" x14ac:dyDescent="0.25">
      <c r="A309" s="6" t="s">
        <v>18</v>
      </c>
      <c r="B309" s="5" t="s">
        <v>18</v>
      </c>
    </row>
    <row r="310" spans="1:2" x14ac:dyDescent="0.25">
      <c r="A310" s="6" t="s">
        <v>18</v>
      </c>
      <c r="B310" s="5" t="s">
        <v>18</v>
      </c>
    </row>
    <row r="311" spans="1:2" x14ac:dyDescent="0.25">
      <c r="A311" s="6" t="s">
        <v>18</v>
      </c>
      <c r="B311" s="5" t="s">
        <v>18</v>
      </c>
    </row>
    <row r="312" spans="1:2" x14ac:dyDescent="0.25">
      <c r="A312" s="6" t="s">
        <v>18</v>
      </c>
      <c r="B312" s="5" t="s">
        <v>18</v>
      </c>
    </row>
    <row r="313" spans="1:2" x14ac:dyDescent="0.25">
      <c r="A313" s="6" t="s">
        <v>18</v>
      </c>
      <c r="B313" s="5" t="s">
        <v>18</v>
      </c>
    </row>
    <row r="314" spans="1:2" x14ac:dyDescent="0.25">
      <c r="A314" s="6" t="s">
        <v>18</v>
      </c>
      <c r="B314" s="5" t="s">
        <v>18</v>
      </c>
    </row>
    <row r="315" spans="1:2" x14ac:dyDescent="0.25">
      <c r="A315" s="6" t="s">
        <v>18</v>
      </c>
      <c r="B315" s="5" t="s">
        <v>18</v>
      </c>
    </row>
    <row r="316" spans="1:2" x14ac:dyDescent="0.25">
      <c r="A316" s="6" t="s">
        <v>18</v>
      </c>
      <c r="B316" s="5" t="s">
        <v>18</v>
      </c>
    </row>
    <row r="317" spans="1:2" x14ac:dyDescent="0.25">
      <c r="A317" s="6">
        <v>322585.33</v>
      </c>
      <c r="B317" s="5" t="s">
        <v>529</v>
      </c>
    </row>
    <row r="318" spans="1:2" x14ac:dyDescent="0.25">
      <c r="A318" s="6" t="s">
        <v>18</v>
      </c>
      <c r="B318" s="5" t="s">
        <v>18</v>
      </c>
    </row>
    <row r="319" spans="1:2" x14ac:dyDescent="0.25">
      <c r="A319" s="6" t="s">
        <v>18</v>
      </c>
      <c r="B319" s="5" t="s">
        <v>18</v>
      </c>
    </row>
    <row r="320" spans="1:2" x14ac:dyDescent="0.25">
      <c r="A320" s="6" t="s">
        <v>18</v>
      </c>
      <c r="B320" s="5" t="s">
        <v>18</v>
      </c>
    </row>
    <row r="321" spans="1:2" x14ac:dyDescent="0.25">
      <c r="A321" s="6" t="s">
        <v>18</v>
      </c>
      <c r="B321" s="5" t="s">
        <v>18</v>
      </c>
    </row>
    <row r="322" spans="1:2" x14ac:dyDescent="0.25">
      <c r="A322" s="6" t="s">
        <v>18</v>
      </c>
      <c r="B322" s="5" t="s">
        <v>18</v>
      </c>
    </row>
    <row r="323" spans="1:2" x14ac:dyDescent="0.25">
      <c r="A323" s="6" t="s">
        <v>18</v>
      </c>
      <c r="B323" s="5" t="s">
        <v>18</v>
      </c>
    </row>
    <row r="324" spans="1:2" x14ac:dyDescent="0.25">
      <c r="A324" s="6" t="s">
        <v>18</v>
      </c>
      <c r="B324" s="5" t="s">
        <v>18</v>
      </c>
    </row>
    <row r="325" spans="1:2" x14ac:dyDescent="0.25">
      <c r="A325" s="6" t="s">
        <v>18</v>
      </c>
      <c r="B325" s="5" t="s">
        <v>18</v>
      </c>
    </row>
    <row r="326" spans="1:2" x14ac:dyDescent="0.25">
      <c r="A326" s="6" t="s">
        <v>18</v>
      </c>
      <c r="B326" s="5" t="s">
        <v>18</v>
      </c>
    </row>
    <row r="327" spans="1:2" x14ac:dyDescent="0.25">
      <c r="A327" s="6" t="s">
        <v>18</v>
      </c>
      <c r="B327" s="5" t="s">
        <v>18</v>
      </c>
    </row>
    <row r="328" spans="1:2" x14ac:dyDescent="0.25">
      <c r="A328" s="6" t="s">
        <v>18</v>
      </c>
      <c r="B328" s="5" t="s">
        <v>18</v>
      </c>
    </row>
    <row r="329" spans="1:2" x14ac:dyDescent="0.25">
      <c r="A329" s="6" t="s">
        <v>18</v>
      </c>
      <c r="B329" s="5" t="s">
        <v>18</v>
      </c>
    </row>
    <row r="330" spans="1:2" x14ac:dyDescent="0.25">
      <c r="A330" s="6" t="s">
        <v>18</v>
      </c>
      <c r="B330" s="5" t="s">
        <v>18</v>
      </c>
    </row>
    <row r="331" spans="1:2" x14ac:dyDescent="0.25">
      <c r="A331" s="6" t="s">
        <v>18</v>
      </c>
      <c r="B331" s="5" t="s">
        <v>18</v>
      </c>
    </row>
    <row r="332" spans="1:2" x14ac:dyDescent="0.25">
      <c r="A332" s="6" t="s">
        <v>18</v>
      </c>
      <c r="B332" s="5" t="s">
        <v>18</v>
      </c>
    </row>
    <row r="333" spans="1:2" x14ac:dyDescent="0.25">
      <c r="A333" s="6" t="s">
        <v>18</v>
      </c>
      <c r="B333" s="5" t="s">
        <v>18</v>
      </c>
    </row>
    <row r="334" spans="1:2" x14ac:dyDescent="0.25">
      <c r="A334" s="6" t="s">
        <v>18</v>
      </c>
      <c r="B334" s="5" t="s">
        <v>18</v>
      </c>
    </row>
    <row r="335" spans="1:2" x14ac:dyDescent="0.25">
      <c r="A335" s="6" t="s">
        <v>18</v>
      </c>
      <c r="B335" s="5" t="s">
        <v>18</v>
      </c>
    </row>
    <row r="336" spans="1:2" x14ac:dyDescent="0.25">
      <c r="A336" s="6">
        <v>653528.66</v>
      </c>
      <c r="B336" s="5" t="s">
        <v>541</v>
      </c>
    </row>
    <row r="337" spans="1:2" x14ac:dyDescent="0.25">
      <c r="A337" s="6" t="s">
        <v>18</v>
      </c>
      <c r="B337" s="5" t="s">
        <v>18</v>
      </c>
    </row>
    <row r="338" spans="1:2" x14ac:dyDescent="0.25">
      <c r="A338" s="6" t="s">
        <v>18</v>
      </c>
      <c r="B338" s="5" t="s">
        <v>18</v>
      </c>
    </row>
    <row r="339" spans="1:2" x14ac:dyDescent="0.25">
      <c r="A339" s="6" t="s">
        <v>18</v>
      </c>
      <c r="B339" s="5" t="s">
        <v>18</v>
      </c>
    </row>
    <row r="340" spans="1:2" x14ac:dyDescent="0.25">
      <c r="A340" s="6" t="s">
        <v>18</v>
      </c>
      <c r="B340" s="5" t="s">
        <v>18</v>
      </c>
    </row>
    <row r="341" spans="1:2" x14ac:dyDescent="0.25">
      <c r="A341" s="6" t="s">
        <v>18</v>
      </c>
      <c r="B341" s="5" t="s">
        <v>18</v>
      </c>
    </row>
    <row r="342" spans="1:2" x14ac:dyDescent="0.25">
      <c r="A342" s="6" t="s">
        <v>18</v>
      </c>
      <c r="B342" s="5" t="s">
        <v>18</v>
      </c>
    </row>
    <row r="343" spans="1:2" x14ac:dyDescent="0.25">
      <c r="A343" s="6" t="s">
        <v>18</v>
      </c>
      <c r="B343" s="5" t="s">
        <v>18</v>
      </c>
    </row>
    <row r="344" spans="1:2" x14ac:dyDescent="0.25">
      <c r="A344" s="6" t="s">
        <v>18</v>
      </c>
      <c r="B344" s="5" t="s">
        <v>18</v>
      </c>
    </row>
    <row r="345" spans="1:2" x14ac:dyDescent="0.25">
      <c r="A345" s="6" t="s">
        <v>18</v>
      </c>
      <c r="B345" s="5" t="s">
        <v>18</v>
      </c>
    </row>
    <row r="346" spans="1:2" x14ac:dyDescent="0.25">
      <c r="A346" s="6" t="s">
        <v>18</v>
      </c>
      <c r="B346" s="5" t="s">
        <v>18</v>
      </c>
    </row>
    <row r="347" spans="1:2" x14ac:dyDescent="0.25">
      <c r="A347" s="6" t="s">
        <v>18</v>
      </c>
      <c r="B347" s="5" t="s">
        <v>18</v>
      </c>
    </row>
    <row r="348" spans="1:2" x14ac:dyDescent="0.25">
      <c r="A348" s="6">
        <v>643048.46</v>
      </c>
      <c r="B348" s="5" t="s">
        <v>560</v>
      </c>
    </row>
    <row r="349" spans="1:2" x14ac:dyDescent="0.25">
      <c r="A349" s="6" t="s">
        <v>18</v>
      </c>
      <c r="B349" s="5" t="s">
        <v>18</v>
      </c>
    </row>
    <row r="350" spans="1:2" x14ac:dyDescent="0.25">
      <c r="A350" s="6" t="s">
        <v>18</v>
      </c>
      <c r="B350" s="5" t="s">
        <v>18</v>
      </c>
    </row>
    <row r="351" spans="1:2" x14ac:dyDescent="0.25">
      <c r="A351" s="6" t="s">
        <v>18</v>
      </c>
      <c r="B351" s="5" t="s">
        <v>18</v>
      </c>
    </row>
    <row r="352" spans="1:2" x14ac:dyDescent="0.25">
      <c r="A352" s="6" t="s">
        <v>18</v>
      </c>
      <c r="B352" s="5" t="s">
        <v>18</v>
      </c>
    </row>
    <row r="353" spans="1:2" x14ac:dyDescent="0.25">
      <c r="A353" s="6" t="s">
        <v>18</v>
      </c>
      <c r="B353" s="5" t="s">
        <v>18</v>
      </c>
    </row>
    <row r="354" spans="1:2" x14ac:dyDescent="0.25">
      <c r="A354" s="6" t="s">
        <v>18</v>
      </c>
      <c r="B354" s="5" t="s">
        <v>18</v>
      </c>
    </row>
    <row r="355" spans="1:2" x14ac:dyDescent="0.25">
      <c r="A355" s="6">
        <v>480619.48</v>
      </c>
      <c r="B355" s="5" t="s">
        <v>568</v>
      </c>
    </row>
    <row r="356" spans="1:2" x14ac:dyDescent="0.25">
      <c r="A356" s="6" t="s">
        <v>18</v>
      </c>
      <c r="B356" s="5" t="s">
        <v>18</v>
      </c>
    </row>
    <row r="357" spans="1:2" x14ac:dyDescent="0.25">
      <c r="A357" s="6" t="s">
        <v>18</v>
      </c>
      <c r="B357" s="5" t="s">
        <v>18</v>
      </c>
    </row>
    <row r="358" spans="1:2" x14ac:dyDescent="0.25">
      <c r="A358" s="6">
        <v>289900.59000000003</v>
      </c>
      <c r="B358" s="5" t="s">
        <v>578</v>
      </c>
    </row>
    <row r="359" spans="1:2" x14ac:dyDescent="0.25">
      <c r="A359" s="6" t="s">
        <v>18</v>
      </c>
      <c r="B359" s="5" t="s">
        <v>18</v>
      </c>
    </row>
    <row r="360" spans="1:2" x14ac:dyDescent="0.25">
      <c r="A360" s="6" t="s">
        <v>18</v>
      </c>
      <c r="B360" s="5" t="s">
        <v>18</v>
      </c>
    </row>
    <row r="361" spans="1:2" x14ac:dyDescent="0.25">
      <c r="A361" s="6" t="s">
        <v>18</v>
      </c>
      <c r="B361" s="5" t="s">
        <v>18</v>
      </c>
    </row>
    <row r="362" spans="1:2" x14ac:dyDescent="0.25">
      <c r="A362" s="6" t="s">
        <v>18</v>
      </c>
      <c r="B362" s="5" t="s">
        <v>18</v>
      </c>
    </row>
    <row r="363" spans="1:2" x14ac:dyDescent="0.25">
      <c r="A363" s="6">
        <v>251512.36</v>
      </c>
      <c r="B363" s="5" t="s">
        <v>580</v>
      </c>
    </row>
    <row r="364" spans="1:2" x14ac:dyDescent="0.25">
      <c r="A364" s="6" t="s">
        <v>18</v>
      </c>
      <c r="B364" s="5" t="s">
        <v>18</v>
      </c>
    </row>
    <row r="365" spans="1:2" x14ac:dyDescent="0.25">
      <c r="A365" s="6" t="s">
        <v>18</v>
      </c>
      <c r="B365" s="5" t="s">
        <v>18</v>
      </c>
    </row>
    <row r="366" spans="1:2" x14ac:dyDescent="0.25">
      <c r="A366" s="6" t="s">
        <v>18</v>
      </c>
      <c r="B366" s="5" t="s">
        <v>18</v>
      </c>
    </row>
    <row r="367" spans="1:2" x14ac:dyDescent="0.25">
      <c r="A367" s="6" t="s">
        <v>18</v>
      </c>
      <c r="B367" s="5" t="s">
        <v>18</v>
      </c>
    </row>
    <row r="368" spans="1:2" x14ac:dyDescent="0.25">
      <c r="A368" s="6" t="s">
        <v>18</v>
      </c>
      <c r="B368" s="5" t="s">
        <v>18</v>
      </c>
    </row>
    <row r="369" spans="1:2" x14ac:dyDescent="0.25">
      <c r="A369" s="6" t="s">
        <v>18</v>
      </c>
      <c r="B369" s="5" t="s">
        <v>18</v>
      </c>
    </row>
    <row r="370" spans="1:2" x14ac:dyDescent="0.25">
      <c r="A370" s="6" t="s">
        <v>18</v>
      </c>
      <c r="B370" s="5" t="s">
        <v>18</v>
      </c>
    </row>
    <row r="371" spans="1:2" x14ac:dyDescent="0.25">
      <c r="A371" s="6" t="s">
        <v>18</v>
      </c>
      <c r="B371" s="5" t="s">
        <v>18</v>
      </c>
    </row>
    <row r="372" spans="1:2" x14ac:dyDescent="0.25">
      <c r="A372" s="6" t="s">
        <v>18</v>
      </c>
      <c r="B372" s="5" t="s">
        <v>18</v>
      </c>
    </row>
    <row r="373" spans="1:2" x14ac:dyDescent="0.25">
      <c r="A373" s="6" t="s">
        <v>18</v>
      </c>
      <c r="B373" s="5" t="s">
        <v>18</v>
      </c>
    </row>
    <row r="374" spans="1:2" x14ac:dyDescent="0.25">
      <c r="A374" s="6">
        <v>449193.07</v>
      </c>
      <c r="B374" s="5" t="s">
        <v>583</v>
      </c>
    </row>
    <row r="375" spans="1:2" x14ac:dyDescent="0.25">
      <c r="A375" s="6" t="s">
        <v>18</v>
      </c>
      <c r="B375" s="5" t="s">
        <v>18</v>
      </c>
    </row>
    <row r="376" spans="1:2" x14ac:dyDescent="0.25">
      <c r="A376" s="6" t="s">
        <v>18</v>
      </c>
      <c r="B376" s="5" t="s">
        <v>18</v>
      </c>
    </row>
    <row r="377" spans="1:2" x14ac:dyDescent="0.25">
      <c r="A377" s="6" t="s">
        <v>18</v>
      </c>
      <c r="B377" s="5" t="s">
        <v>18</v>
      </c>
    </row>
    <row r="378" spans="1:2" x14ac:dyDescent="0.25">
      <c r="A378" s="6" t="s">
        <v>18</v>
      </c>
      <c r="B378" s="5" t="s">
        <v>18</v>
      </c>
    </row>
    <row r="379" spans="1:2" x14ac:dyDescent="0.25">
      <c r="A379" s="6" t="s">
        <v>18</v>
      </c>
      <c r="B379" s="5" t="s">
        <v>18</v>
      </c>
    </row>
    <row r="380" spans="1:2" x14ac:dyDescent="0.25">
      <c r="A380" s="6" t="s">
        <v>18</v>
      </c>
      <c r="B380" s="5" t="s">
        <v>18</v>
      </c>
    </row>
    <row r="381" spans="1:2" x14ac:dyDescent="0.25">
      <c r="A381" s="6" t="s">
        <v>18</v>
      </c>
      <c r="B381" s="5" t="s">
        <v>18</v>
      </c>
    </row>
    <row r="382" spans="1:2" x14ac:dyDescent="0.25">
      <c r="A382" s="6">
        <v>302255.45</v>
      </c>
      <c r="B382" s="5" t="s">
        <v>598</v>
      </c>
    </row>
    <row r="383" spans="1:2" x14ac:dyDescent="0.25">
      <c r="A383" s="6" t="s">
        <v>18</v>
      </c>
      <c r="B383" s="5" t="s">
        <v>18</v>
      </c>
    </row>
    <row r="384" spans="1:2" x14ac:dyDescent="0.25">
      <c r="A384" s="6" t="s">
        <v>18</v>
      </c>
      <c r="B384" s="5" t="s">
        <v>18</v>
      </c>
    </row>
    <row r="385" spans="1:2" x14ac:dyDescent="0.25">
      <c r="A385" s="6" t="s">
        <v>18</v>
      </c>
      <c r="B385" s="5" t="s">
        <v>18</v>
      </c>
    </row>
    <row r="386" spans="1:2" x14ac:dyDescent="0.25">
      <c r="A386" s="6" t="s">
        <v>18</v>
      </c>
      <c r="B386" s="5" t="s">
        <v>18</v>
      </c>
    </row>
    <row r="387" spans="1:2" x14ac:dyDescent="0.25">
      <c r="A387" s="6" t="s">
        <v>18</v>
      </c>
      <c r="B387" s="5" t="s">
        <v>18</v>
      </c>
    </row>
    <row r="388" spans="1:2" x14ac:dyDescent="0.25">
      <c r="A388" s="6" t="s">
        <v>18</v>
      </c>
      <c r="B388" s="5" t="s">
        <v>18</v>
      </c>
    </row>
    <row r="389" spans="1:2" x14ac:dyDescent="0.25">
      <c r="A389" s="6" t="s">
        <v>18</v>
      </c>
      <c r="B389" s="5" t="s">
        <v>18</v>
      </c>
    </row>
    <row r="390" spans="1:2" x14ac:dyDescent="0.25">
      <c r="A390" s="6" t="s">
        <v>18</v>
      </c>
      <c r="B390" s="5" t="s">
        <v>18</v>
      </c>
    </row>
    <row r="391" spans="1:2" x14ac:dyDescent="0.25">
      <c r="A391" s="6" t="s">
        <v>18</v>
      </c>
      <c r="B391" s="5" t="s">
        <v>18</v>
      </c>
    </row>
    <row r="392" spans="1:2" x14ac:dyDescent="0.25">
      <c r="A392" s="6" t="s">
        <v>18</v>
      </c>
      <c r="B392" s="5" t="s">
        <v>18</v>
      </c>
    </row>
    <row r="393" spans="1:2" x14ac:dyDescent="0.25">
      <c r="A393" s="6" t="s">
        <v>18</v>
      </c>
      <c r="B393" s="5" t="s">
        <v>18</v>
      </c>
    </row>
    <row r="394" spans="1:2" x14ac:dyDescent="0.25">
      <c r="A394" s="6" t="s">
        <v>18</v>
      </c>
      <c r="B394" s="5" t="s">
        <v>18</v>
      </c>
    </row>
    <row r="395" spans="1:2" x14ac:dyDescent="0.25">
      <c r="A395" s="6" t="s">
        <v>18</v>
      </c>
      <c r="B395" s="5" t="s">
        <v>18</v>
      </c>
    </row>
    <row r="396" spans="1:2" x14ac:dyDescent="0.25">
      <c r="A396" s="6" t="s">
        <v>18</v>
      </c>
      <c r="B396" s="5" t="s">
        <v>18</v>
      </c>
    </row>
    <row r="397" spans="1:2" x14ac:dyDescent="0.25">
      <c r="A397" s="6" t="s">
        <v>18</v>
      </c>
      <c r="B397" s="5" t="s">
        <v>18</v>
      </c>
    </row>
    <row r="398" spans="1:2" x14ac:dyDescent="0.25">
      <c r="A398" s="6">
        <v>718085.02</v>
      </c>
      <c r="B398" s="5" t="s">
        <v>608</v>
      </c>
    </row>
    <row r="399" spans="1:2" x14ac:dyDescent="0.25">
      <c r="A399" s="6" t="s">
        <v>18</v>
      </c>
      <c r="B399" s="5" t="s">
        <v>18</v>
      </c>
    </row>
    <row r="400" spans="1:2" x14ac:dyDescent="0.25">
      <c r="A400" s="6" t="s">
        <v>18</v>
      </c>
      <c r="B400" s="5" t="s">
        <v>18</v>
      </c>
    </row>
    <row r="401" spans="1:2" x14ac:dyDescent="0.25">
      <c r="A401" s="6" t="s">
        <v>18</v>
      </c>
      <c r="B401" s="5" t="s">
        <v>18</v>
      </c>
    </row>
    <row r="402" spans="1:2" x14ac:dyDescent="0.25">
      <c r="A402" s="6" t="s">
        <v>18</v>
      </c>
      <c r="B402" s="5" t="s">
        <v>18</v>
      </c>
    </row>
    <row r="403" spans="1:2" x14ac:dyDescent="0.25">
      <c r="A403" s="6" t="s">
        <v>18</v>
      </c>
      <c r="B403" s="5" t="s">
        <v>18</v>
      </c>
    </row>
    <row r="404" spans="1:2" x14ac:dyDescent="0.25">
      <c r="A404" s="6" t="s">
        <v>18</v>
      </c>
      <c r="B404" s="5" t="s">
        <v>18</v>
      </c>
    </row>
    <row r="405" spans="1:2" x14ac:dyDescent="0.25">
      <c r="A405" s="6" t="s">
        <v>18</v>
      </c>
      <c r="B405" s="5" t="s">
        <v>18</v>
      </c>
    </row>
    <row r="406" spans="1:2" x14ac:dyDescent="0.25">
      <c r="A406" s="6" t="s">
        <v>18</v>
      </c>
      <c r="B406" s="5" t="s">
        <v>18</v>
      </c>
    </row>
    <row r="407" spans="1:2" x14ac:dyDescent="0.25">
      <c r="A407" s="6">
        <v>200843.36</v>
      </c>
      <c r="B407" s="5" t="s">
        <v>639</v>
      </c>
    </row>
    <row r="408" spans="1:2" x14ac:dyDescent="0.25">
      <c r="A408" s="6" t="s">
        <v>18</v>
      </c>
      <c r="B408" s="5" t="s">
        <v>18</v>
      </c>
    </row>
    <row r="409" spans="1:2" x14ac:dyDescent="0.25">
      <c r="A409" s="6" t="s">
        <v>18</v>
      </c>
      <c r="B409" s="5" t="s">
        <v>18</v>
      </c>
    </row>
    <row r="410" spans="1:2" x14ac:dyDescent="0.25">
      <c r="A410" s="6">
        <v>172478.68</v>
      </c>
      <c r="B410" s="5" t="s">
        <v>655</v>
      </c>
    </row>
    <row r="411" spans="1:2" x14ac:dyDescent="0.25">
      <c r="A411" s="6" t="s">
        <v>18</v>
      </c>
      <c r="B411" s="5" t="s">
        <v>18</v>
      </c>
    </row>
    <row r="412" spans="1:2" x14ac:dyDescent="0.25">
      <c r="A412" s="6" t="s">
        <v>18</v>
      </c>
      <c r="B412" s="5" t="s">
        <v>18</v>
      </c>
    </row>
    <row r="413" spans="1:2" x14ac:dyDescent="0.25">
      <c r="A413" s="6" t="s">
        <v>18</v>
      </c>
      <c r="B413" s="5" t="s">
        <v>18</v>
      </c>
    </row>
    <row r="414" spans="1:2" x14ac:dyDescent="0.25">
      <c r="A414" s="6" t="s">
        <v>18</v>
      </c>
      <c r="B414" s="5" t="s">
        <v>18</v>
      </c>
    </row>
    <row r="415" spans="1:2" x14ac:dyDescent="0.25">
      <c r="A415" s="6" t="s">
        <v>18</v>
      </c>
      <c r="B415" s="5" t="s">
        <v>18</v>
      </c>
    </row>
    <row r="416" spans="1:2" x14ac:dyDescent="0.25">
      <c r="A416" s="6" t="s">
        <v>18</v>
      </c>
      <c r="B416" s="5" t="s">
        <v>18</v>
      </c>
    </row>
    <row r="417" spans="1:2" x14ac:dyDescent="0.25">
      <c r="A417" s="6" t="s">
        <v>18</v>
      </c>
      <c r="B417" s="5" t="s">
        <v>18</v>
      </c>
    </row>
    <row r="418" spans="1:2" x14ac:dyDescent="0.25">
      <c r="A418" s="6" t="s">
        <v>18</v>
      </c>
      <c r="B418" s="5" t="s">
        <v>18</v>
      </c>
    </row>
    <row r="419" spans="1:2" x14ac:dyDescent="0.25">
      <c r="A419" s="6" t="s">
        <v>18</v>
      </c>
      <c r="B419" s="5" t="s">
        <v>18</v>
      </c>
    </row>
    <row r="420" spans="1:2" x14ac:dyDescent="0.25">
      <c r="A420" s="6" t="s">
        <v>18</v>
      </c>
      <c r="B420" s="5" t="s">
        <v>18</v>
      </c>
    </row>
    <row r="421" spans="1:2" x14ac:dyDescent="0.25">
      <c r="A421" s="6" t="s">
        <v>18</v>
      </c>
      <c r="B421" s="5" t="s">
        <v>18</v>
      </c>
    </row>
    <row r="422" spans="1:2" x14ac:dyDescent="0.25">
      <c r="A422" s="6" t="s">
        <v>18</v>
      </c>
      <c r="B422" s="5" t="s">
        <v>18</v>
      </c>
    </row>
    <row r="423" spans="1:2" x14ac:dyDescent="0.25">
      <c r="A423" s="6" t="s">
        <v>18</v>
      </c>
      <c r="B423" s="5" t="s">
        <v>18</v>
      </c>
    </row>
    <row r="424" spans="1:2" x14ac:dyDescent="0.25">
      <c r="A424" s="6" t="s">
        <v>18</v>
      </c>
      <c r="B424" s="5" t="s">
        <v>18</v>
      </c>
    </row>
    <row r="425" spans="1:2" x14ac:dyDescent="0.25">
      <c r="A425" s="6" t="s">
        <v>18</v>
      </c>
      <c r="B425" s="5" t="s">
        <v>18</v>
      </c>
    </row>
    <row r="426" spans="1:2" x14ac:dyDescent="0.25">
      <c r="A426" s="6" t="s">
        <v>18</v>
      </c>
      <c r="B426" s="5" t="s">
        <v>18</v>
      </c>
    </row>
    <row r="427" spans="1:2" x14ac:dyDescent="0.25">
      <c r="A427" s="6" t="s">
        <v>18</v>
      </c>
      <c r="B427" s="5" t="s">
        <v>18</v>
      </c>
    </row>
    <row r="428" spans="1:2" x14ac:dyDescent="0.25">
      <c r="A428" s="6">
        <v>307791.46999999997</v>
      </c>
      <c r="B428" s="5" t="s">
        <v>657</v>
      </c>
    </row>
    <row r="429" spans="1:2" x14ac:dyDescent="0.25">
      <c r="A429" s="6" t="s">
        <v>18</v>
      </c>
      <c r="B429" s="5" t="s">
        <v>18</v>
      </c>
    </row>
    <row r="430" spans="1:2" x14ac:dyDescent="0.25">
      <c r="A430" s="6" t="s">
        <v>18</v>
      </c>
      <c r="B430" s="5" t="s">
        <v>18</v>
      </c>
    </row>
    <row r="431" spans="1:2" x14ac:dyDescent="0.25">
      <c r="A431" s="6" t="s">
        <v>18</v>
      </c>
      <c r="B431" s="5" t="s">
        <v>18</v>
      </c>
    </row>
    <row r="432" spans="1:2" x14ac:dyDescent="0.25">
      <c r="A432" s="6" t="s">
        <v>18</v>
      </c>
      <c r="B432" s="5" t="s">
        <v>18</v>
      </c>
    </row>
    <row r="433" spans="1:2" x14ac:dyDescent="0.25">
      <c r="A433" s="6" t="s">
        <v>18</v>
      </c>
      <c r="B433" s="5" t="s">
        <v>18</v>
      </c>
    </row>
    <row r="434" spans="1:2" x14ac:dyDescent="0.25">
      <c r="A434" s="6" t="s">
        <v>18</v>
      </c>
      <c r="B434" s="5" t="s">
        <v>18</v>
      </c>
    </row>
    <row r="435" spans="1:2" x14ac:dyDescent="0.25">
      <c r="A435" s="6" t="s">
        <v>18</v>
      </c>
      <c r="B435" s="5" t="s">
        <v>18</v>
      </c>
    </row>
    <row r="436" spans="1:2" x14ac:dyDescent="0.25">
      <c r="A436" s="6" t="s">
        <v>18</v>
      </c>
      <c r="B436" s="5" t="s">
        <v>18</v>
      </c>
    </row>
    <row r="437" spans="1:2" x14ac:dyDescent="0.25">
      <c r="A437" s="6" t="s">
        <v>18</v>
      </c>
      <c r="B437" s="5" t="s">
        <v>18</v>
      </c>
    </row>
    <row r="438" spans="1:2" x14ac:dyDescent="0.25">
      <c r="A438" s="6" t="s">
        <v>18</v>
      </c>
      <c r="B438" s="5" t="s">
        <v>18</v>
      </c>
    </row>
    <row r="439" spans="1:2" x14ac:dyDescent="0.25">
      <c r="A439" s="6" t="s">
        <v>18</v>
      </c>
      <c r="B439" s="5" t="s">
        <v>18</v>
      </c>
    </row>
    <row r="440" spans="1:2" x14ac:dyDescent="0.25">
      <c r="A440" s="6" t="s">
        <v>18</v>
      </c>
      <c r="B440" s="5" t="s">
        <v>18</v>
      </c>
    </row>
    <row r="441" spans="1:2" x14ac:dyDescent="0.25">
      <c r="A441" s="6" t="s">
        <v>18</v>
      </c>
      <c r="B441" s="5" t="s">
        <v>18</v>
      </c>
    </row>
    <row r="442" spans="1:2" x14ac:dyDescent="0.25">
      <c r="A442" s="6" t="s">
        <v>18</v>
      </c>
      <c r="B442" s="5" t="s">
        <v>18</v>
      </c>
    </row>
    <row r="443" spans="1:2" x14ac:dyDescent="0.25">
      <c r="A443" s="6" t="s">
        <v>18</v>
      </c>
      <c r="B443" s="5" t="s">
        <v>18</v>
      </c>
    </row>
    <row r="444" spans="1:2" x14ac:dyDescent="0.25">
      <c r="A444" s="6" t="s">
        <v>18</v>
      </c>
      <c r="B444" s="5" t="s">
        <v>18</v>
      </c>
    </row>
    <row r="445" spans="1:2" x14ac:dyDescent="0.25">
      <c r="A445" s="6">
        <v>290274.51</v>
      </c>
      <c r="B445" s="5" t="s">
        <v>674</v>
      </c>
    </row>
    <row r="446" spans="1:2" x14ac:dyDescent="0.25">
      <c r="A446" s="6" t="s">
        <v>18</v>
      </c>
      <c r="B446" s="5" t="s">
        <v>18</v>
      </c>
    </row>
    <row r="447" spans="1:2" x14ac:dyDescent="0.25">
      <c r="A447" s="6" t="s">
        <v>18</v>
      </c>
      <c r="B447" s="5" t="s">
        <v>18</v>
      </c>
    </row>
    <row r="448" spans="1:2" x14ac:dyDescent="0.25">
      <c r="A448" s="6" t="s">
        <v>18</v>
      </c>
      <c r="B448" s="5" t="s">
        <v>18</v>
      </c>
    </row>
    <row r="449" spans="1:2" x14ac:dyDescent="0.25">
      <c r="A449" s="6" t="s">
        <v>18</v>
      </c>
      <c r="B449" s="5" t="s">
        <v>18</v>
      </c>
    </row>
    <row r="450" spans="1:2" x14ac:dyDescent="0.25">
      <c r="A450" s="6" t="s">
        <v>18</v>
      </c>
      <c r="B450" s="5" t="s">
        <v>18</v>
      </c>
    </row>
    <row r="451" spans="1:2" x14ac:dyDescent="0.25">
      <c r="A451" s="6">
        <v>278836.03000000003</v>
      </c>
      <c r="B451" s="5" t="s">
        <v>696</v>
      </c>
    </row>
    <row r="452" spans="1:2" x14ac:dyDescent="0.25">
      <c r="A452" s="6" t="s">
        <v>18</v>
      </c>
      <c r="B452" s="5" t="s">
        <v>18</v>
      </c>
    </row>
    <row r="453" spans="1:2" x14ac:dyDescent="0.25">
      <c r="A453" s="6" t="s">
        <v>18</v>
      </c>
      <c r="B453" s="5" t="s">
        <v>18</v>
      </c>
    </row>
    <row r="454" spans="1:2" x14ac:dyDescent="0.25">
      <c r="A454" s="6" t="s">
        <v>18</v>
      </c>
      <c r="B454" s="5" t="s">
        <v>18</v>
      </c>
    </row>
    <row r="455" spans="1:2" x14ac:dyDescent="0.25">
      <c r="A455" s="6" t="s">
        <v>18</v>
      </c>
      <c r="B455" s="5" t="s">
        <v>18</v>
      </c>
    </row>
    <row r="456" spans="1:2" x14ac:dyDescent="0.25">
      <c r="A456" s="6" t="s">
        <v>18</v>
      </c>
      <c r="B456" s="5" t="s">
        <v>18</v>
      </c>
    </row>
    <row r="457" spans="1:2" x14ac:dyDescent="0.25">
      <c r="A457" s="6" t="s">
        <v>18</v>
      </c>
      <c r="B457" s="5" t="s">
        <v>18</v>
      </c>
    </row>
    <row r="458" spans="1:2" x14ac:dyDescent="0.25">
      <c r="A458" s="6" t="s">
        <v>18</v>
      </c>
      <c r="B458" s="5" t="s">
        <v>18</v>
      </c>
    </row>
    <row r="459" spans="1:2" x14ac:dyDescent="0.25">
      <c r="A459" s="6" t="s">
        <v>18</v>
      </c>
      <c r="B459" s="5" t="s">
        <v>18</v>
      </c>
    </row>
    <row r="460" spans="1:2" x14ac:dyDescent="0.25">
      <c r="A460" s="6" t="s">
        <v>18</v>
      </c>
      <c r="B460" s="5" t="s">
        <v>18</v>
      </c>
    </row>
    <row r="461" spans="1:2" x14ac:dyDescent="0.25">
      <c r="A461" s="6">
        <v>338531.37</v>
      </c>
      <c r="B461" s="5" t="s">
        <v>702</v>
      </c>
    </row>
    <row r="462" spans="1:2" x14ac:dyDescent="0.25">
      <c r="A462" s="6" t="s">
        <v>18</v>
      </c>
      <c r="B462" s="5" t="s">
        <v>18</v>
      </c>
    </row>
    <row r="463" spans="1:2" x14ac:dyDescent="0.25">
      <c r="A463" s="6" t="s">
        <v>18</v>
      </c>
      <c r="B463" s="5" t="s">
        <v>18</v>
      </c>
    </row>
    <row r="464" spans="1:2" x14ac:dyDescent="0.25">
      <c r="A464" s="6" t="s">
        <v>18</v>
      </c>
      <c r="B464" s="5" t="s">
        <v>18</v>
      </c>
    </row>
    <row r="465" spans="1:2" x14ac:dyDescent="0.25">
      <c r="A465" s="6" t="s">
        <v>18</v>
      </c>
      <c r="B465" s="5" t="s">
        <v>18</v>
      </c>
    </row>
    <row r="466" spans="1:2" x14ac:dyDescent="0.25">
      <c r="A466" s="6">
        <v>311891.99</v>
      </c>
      <c r="B466" s="5" t="s">
        <v>716</v>
      </c>
    </row>
    <row r="467" spans="1:2" x14ac:dyDescent="0.25">
      <c r="A467" s="6" t="s">
        <v>18</v>
      </c>
      <c r="B467" s="5" t="s">
        <v>18</v>
      </c>
    </row>
    <row r="468" spans="1:2" x14ac:dyDescent="0.25">
      <c r="A468" s="6" t="s">
        <v>18</v>
      </c>
      <c r="B468" s="5" t="s">
        <v>18</v>
      </c>
    </row>
    <row r="469" spans="1:2" x14ac:dyDescent="0.25">
      <c r="A469" s="6">
        <v>256264.51</v>
      </c>
      <c r="B469" s="5" t="s">
        <v>718</v>
      </c>
    </row>
    <row r="470" spans="1:2" x14ac:dyDescent="0.25">
      <c r="A470" s="6" t="s">
        <v>18</v>
      </c>
      <c r="B470" s="5" t="s">
        <v>18</v>
      </c>
    </row>
    <row r="471" spans="1:2" x14ac:dyDescent="0.25">
      <c r="A471" s="6" t="s">
        <v>18</v>
      </c>
      <c r="B471" s="5" t="s">
        <v>18</v>
      </c>
    </row>
    <row r="472" spans="1:2" x14ac:dyDescent="0.25">
      <c r="A472" s="6" t="s">
        <v>18</v>
      </c>
      <c r="B472" s="5" t="s">
        <v>18</v>
      </c>
    </row>
    <row r="473" spans="1:2" x14ac:dyDescent="0.25">
      <c r="A473" s="6" t="s">
        <v>18</v>
      </c>
      <c r="B473" s="5" t="s">
        <v>18</v>
      </c>
    </row>
    <row r="474" spans="1:2" x14ac:dyDescent="0.25">
      <c r="A474" s="6" t="s">
        <v>18</v>
      </c>
      <c r="B474" s="5" t="s">
        <v>18</v>
      </c>
    </row>
    <row r="475" spans="1:2" x14ac:dyDescent="0.25">
      <c r="A475" s="6" t="s">
        <v>18</v>
      </c>
      <c r="B475" s="5" t="s">
        <v>18</v>
      </c>
    </row>
    <row r="476" spans="1:2" x14ac:dyDescent="0.25">
      <c r="A476" s="6">
        <v>420574.18</v>
      </c>
      <c r="B476" s="5" t="s">
        <v>720</v>
      </c>
    </row>
    <row r="477" spans="1:2" x14ac:dyDescent="0.25">
      <c r="A477" s="6" t="s">
        <v>18</v>
      </c>
      <c r="B477" s="5" t="s">
        <v>18</v>
      </c>
    </row>
    <row r="478" spans="1:2" x14ac:dyDescent="0.25">
      <c r="A478" s="6" t="s">
        <v>18</v>
      </c>
      <c r="B478" s="5" t="s">
        <v>18</v>
      </c>
    </row>
    <row r="479" spans="1:2" x14ac:dyDescent="0.25">
      <c r="A479" s="6" t="s">
        <v>18</v>
      </c>
      <c r="B479" s="5" t="s">
        <v>18</v>
      </c>
    </row>
    <row r="480" spans="1:2" x14ac:dyDescent="0.25">
      <c r="A480" s="6" t="s">
        <v>18</v>
      </c>
      <c r="B480" s="5" t="s">
        <v>18</v>
      </c>
    </row>
    <row r="481" spans="1:2" x14ac:dyDescent="0.25">
      <c r="A481" s="6" t="s">
        <v>18</v>
      </c>
      <c r="B481" s="5" t="s">
        <v>18</v>
      </c>
    </row>
    <row r="482" spans="1:2" x14ac:dyDescent="0.25">
      <c r="A482" s="6" t="s">
        <v>18</v>
      </c>
      <c r="B482" s="5" t="s">
        <v>18</v>
      </c>
    </row>
    <row r="483" spans="1:2" x14ac:dyDescent="0.25">
      <c r="A483" s="6" t="s">
        <v>18</v>
      </c>
      <c r="B483" s="5" t="s">
        <v>18</v>
      </c>
    </row>
    <row r="484" spans="1:2" x14ac:dyDescent="0.25">
      <c r="A484" s="6" t="s">
        <v>18</v>
      </c>
      <c r="B484" s="5" t="s">
        <v>18</v>
      </c>
    </row>
    <row r="485" spans="1:2" x14ac:dyDescent="0.25">
      <c r="A485" s="6">
        <v>288468.61</v>
      </c>
      <c r="B485" s="5" t="s">
        <v>723</v>
      </c>
    </row>
    <row r="486" spans="1:2" x14ac:dyDescent="0.25">
      <c r="A486" s="6" t="s">
        <v>18</v>
      </c>
      <c r="B486" s="5" t="s">
        <v>18</v>
      </c>
    </row>
    <row r="487" spans="1:2" x14ac:dyDescent="0.25">
      <c r="A487" s="6" t="s">
        <v>18</v>
      </c>
      <c r="B487" s="5" t="s">
        <v>18</v>
      </c>
    </row>
    <row r="488" spans="1:2" x14ac:dyDescent="0.25">
      <c r="A488" s="6" t="s">
        <v>18</v>
      </c>
      <c r="B488" s="5" t="s">
        <v>18</v>
      </c>
    </row>
    <row r="489" spans="1:2" x14ac:dyDescent="0.25">
      <c r="A489" s="6" t="s">
        <v>18</v>
      </c>
      <c r="B489" s="5" t="s">
        <v>18</v>
      </c>
    </row>
    <row r="490" spans="1:2" x14ac:dyDescent="0.25">
      <c r="A490" s="6" t="s">
        <v>18</v>
      </c>
      <c r="B490" s="5" t="s">
        <v>18</v>
      </c>
    </row>
    <row r="491" spans="1:2" x14ac:dyDescent="0.25">
      <c r="A491" s="6" t="s">
        <v>18</v>
      </c>
      <c r="B491" s="5" t="s">
        <v>18</v>
      </c>
    </row>
    <row r="492" spans="1:2" x14ac:dyDescent="0.25">
      <c r="A492" s="6" t="s">
        <v>18</v>
      </c>
      <c r="B492" s="5" t="s">
        <v>18</v>
      </c>
    </row>
    <row r="493" spans="1:2" x14ac:dyDescent="0.25">
      <c r="A493" s="6" t="s">
        <v>18</v>
      </c>
      <c r="B493" s="5" t="s">
        <v>18</v>
      </c>
    </row>
    <row r="494" spans="1:2" x14ac:dyDescent="0.25">
      <c r="A494" s="6">
        <v>598501.9</v>
      </c>
      <c r="B494" s="5" t="s">
        <v>732</v>
      </c>
    </row>
    <row r="495" spans="1:2" x14ac:dyDescent="0.25">
      <c r="A495" s="6" t="s">
        <v>18</v>
      </c>
      <c r="B495" s="5" t="s">
        <v>18</v>
      </c>
    </row>
    <row r="496" spans="1:2" x14ac:dyDescent="0.25">
      <c r="A496" s="6" t="s">
        <v>18</v>
      </c>
      <c r="B496" s="5" t="s">
        <v>18</v>
      </c>
    </row>
    <row r="497" spans="1:2" x14ac:dyDescent="0.25">
      <c r="A497" s="6" t="s">
        <v>18</v>
      </c>
      <c r="B497" s="5" t="s">
        <v>18</v>
      </c>
    </row>
    <row r="498" spans="1:2" x14ac:dyDescent="0.25">
      <c r="A498" s="6" t="s">
        <v>18</v>
      </c>
      <c r="B498" s="5" t="s">
        <v>18</v>
      </c>
    </row>
    <row r="499" spans="1:2" x14ac:dyDescent="0.25">
      <c r="A499" s="6" t="s">
        <v>18</v>
      </c>
      <c r="B499" s="5" t="s">
        <v>18</v>
      </c>
    </row>
    <row r="500" spans="1:2" x14ac:dyDescent="0.25">
      <c r="A500" s="6" t="s">
        <v>18</v>
      </c>
      <c r="B500" s="5" t="s">
        <v>18</v>
      </c>
    </row>
    <row r="501" spans="1:2" x14ac:dyDescent="0.25">
      <c r="A501" s="6">
        <v>197283.08</v>
      </c>
      <c r="B501" s="5" t="s">
        <v>740</v>
      </c>
    </row>
    <row r="502" spans="1:2" x14ac:dyDescent="0.25">
      <c r="A502" s="6" t="s">
        <v>18</v>
      </c>
      <c r="B502" s="5" t="s">
        <v>18</v>
      </c>
    </row>
    <row r="503" spans="1:2" x14ac:dyDescent="0.25">
      <c r="A503" s="6" t="s">
        <v>18</v>
      </c>
      <c r="B503" s="5" t="s">
        <v>18</v>
      </c>
    </row>
    <row r="504" spans="1:2" x14ac:dyDescent="0.25">
      <c r="A504" s="6">
        <v>268489.78999999998</v>
      </c>
      <c r="B504" s="5" t="s">
        <v>746</v>
      </c>
    </row>
    <row r="505" spans="1:2" x14ac:dyDescent="0.25">
      <c r="A505" s="6" t="s">
        <v>18</v>
      </c>
      <c r="B505" s="5" t="s">
        <v>18</v>
      </c>
    </row>
    <row r="506" spans="1:2" x14ac:dyDescent="0.25">
      <c r="A506" s="6" t="s">
        <v>18</v>
      </c>
      <c r="B506" s="5" t="s">
        <v>18</v>
      </c>
    </row>
    <row r="507" spans="1:2" x14ac:dyDescent="0.25">
      <c r="A507" s="6" t="s">
        <v>18</v>
      </c>
      <c r="B507" s="5" t="s">
        <v>18</v>
      </c>
    </row>
    <row r="508" spans="1:2" x14ac:dyDescent="0.25">
      <c r="A508" s="6" t="s">
        <v>18</v>
      </c>
      <c r="B508" s="5" t="s">
        <v>18</v>
      </c>
    </row>
    <row r="509" spans="1:2" x14ac:dyDescent="0.25">
      <c r="A509" s="6" t="s">
        <v>18</v>
      </c>
      <c r="B509" s="5" t="s">
        <v>18</v>
      </c>
    </row>
    <row r="510" spans="1:2" x14ac:dyDescent="0.25">
      <c r="A510" s="6">
        <v>272561.38</v>
      </c>
      <c r="B510" s="5" t="s">
        <v>748</v>
      </c>
    </row>
    <row r="511" spans="1:2" x14ac:dyDescent="0.25">
      <c r="A511" s="6" t="s">
        <v>18</v>
      </c>
      <c r="B511" s="5" t="s">
        <v>18</v>
      </c>
    </row>
    <row r="512" spans="1:2" x14ac:dyDescent="0.25">
      <c r="A512" s="6" t="s">
        <v>18</v>
      </c>
      <c r="B512" s="5" t="s">
        <v>18</v>
      </c>
    </row>
    <row r="513" spans="1:2" x14ac:dyDescent="0.25">
      <c r="A513" s="6">
        <v>196965.23</v>
      </c>
      <c r="B513" s="5" t="s">
        <v>753</v>
      </c>
    </row>
    <row r="514" spans="1:2" x14ac:dyDescent="0.25">
      <c r="A514" s="6" t="s">
        <v>18</v>
      </c>
      <c r="B514" s="5" t="s">
        <v>18</v>
      </c>
    </row>
    <row r="515" spans="1:2" x14ac:dyDescent="0.25">
      <c r="A515" s="6" t="s">
        <v>18</v>
      </c>
      <c r="B515" s="5" t="s">
        <v>18</v>
      </c>
    </row>
    <row r="516" spans="1:2" x14ac:dyDescent="0.25">
      <c r="A516" s="6" t="s">
        <v>18</v>
      </c>
      <c r="B516" s="5" t="s">
        <v>18</v>
      </c>
    </row>
    <row r="517" spans="1:2" x14ac:dyDescent="0.25">
      <c r="A517" s="6" t="s">
        <v>18</v>
      </c>
      <c r="B517" s="5" t="s">
        <v>18</v>
      </c>
    </row>
    <row r="518" spans="1:2" x14ac:dyDescent="0.25">
      <c r="A518" s="6" t="s">
        <v>18</v>
      </c>
      <c r="B518" s="5" t="s">
        <v>18</v>
      </c>
    </row>
    <row r="519" spans="1:2" x14ac:dyDescent="0.25">
      <c r="A519" s="6" t="s">
        <v>18</v>
      </c>
      <c r="B519" s="5" t="s">
        <v>18</v>
      </c>
    </row>
    <row r="520" spans="1:2" x14ac:dyDescent="0.25">
      <c r="A520" s="6" t="s">
        <v>18</v>
      </c>
      <c r="B520" s="5" t="s">
        <v>18</v>
      </c>
    </row>
    <row r="521" spans="1:2" x14ac:dyDescent="0.25">
      <c r="A521" s="6" t="s">
        <v>18</v>
      </c>
      <c r="B521" s="5" t="s">
        <v>18</v>
      </c>
    </row>
    <row r="522" spans="1:2" x14ac:dyDescent="0.25">
      <c r="A522" s="6" t="s">
        <v>18</v>
      </c>
      <c r="B522" s="5" t="s">
        <v>18</v>
      </c>
    </row>
    <row r="523" spans="1:2" x14ac:dyDescent="0.25">
      <c r="A523" s="6" t="s">
        <v>18</v>
      </c>
      <c r="B523" s="5" t="s">
        <v>18</v>
      </c>
    </row>
    <row r="524" spans="1:2" x14ac:dyDescent="0.25">
      <c r="A524" s="6" t="s">
        <v>18</v>
      </c>
      <c r="B524" s="5" t="s">
        <v>18</v>
      </c>
    </row>
    <row r="525" spans="1:2" x14ac:dyDescent="0.25">
      <c r="A525" s="6" t="s">
        <v>18</v>
      </c>
      <c r="B525" s="5" t="s">
        <v>18</v>
      </c>
    </row>
    <row r="526" spans="1:2" x14ac:dyDescent="0.25">
      <c r="A526" s="6" t="s">
        <v>18</v>
      </c>
      <c r="B526" s="5" t="s">
        <v>18</v>
      </c>
    </row>
    <row r="527" spans="1:2" x14ac:dyDescent="0.25">
      <c r="A527" s="6" t="s">
        <v>18</v>
      </c>
      <c r="B527" s="5" t="s">
        <v>18</v>
      </c>
    </row>
    <row r="528" spans="1:2" x14ac:dyDescent="0.25">
      <c r="A528" s="6" t="s">
        <v>18</v>
      </c>
      <c r="B528" s="5" t="s">
        <v>18</v>
      </c>
    </row>
    <row r="529" spans="1:2" x14ac:dyDescent="0.25">
      <c r="A529" s="6" t="s">
        <v>18</v>
      </c>
      <c r="B529" s="5" t="s">
        <v>18</v>
      </c>
    </row>
    <row r="530" spans="1:2" x14ac:dyDescent="0.25">
      <c r="A530" s="6" t="s">
        <v>18</v>
      </c>
      <c r="B530" s="5" t="s">
        <v>18</v>
      </c>
    </row>
    <row r="531" spans="1:2" x14ac:dyDescent="0.25">
      <c r="A531" s="6" t="s">
        <v>18</v>
      </c>
      <c r="B531" s="5" t="s">
        <v>18</v>
      </c>
    </row>
    <row r="532" spans="1:2" x14ac:dyDescent="0.25">
      <c r="A532" s="6">
        <v>266185.7</v>
      </c>
      <c r="B532" s="5" t="s">
        <v>755</v>
      </c>
    </row>
    <row r="533" spans="1:2" x14ac:dyDescent="0.25">
      <c r="A533" s="6" t="s">
        <v>18</v>
      </c>
      <c r="B533" s="5" t="s">
        <v>18</v>
      </c>
    </row>
    <row r="534" spans="1:2" x14ac:dyDescent="0.25">
      <c r="A534" s="6" t="s">
        <v>18</v>
      </c>
      <c r="B534" s="5" t="s">
        <v>18</v>
      </c>
    </row>
    <row r="535" spans="1:2" x14ac:dyDescent="0.25">
      <c r="A535" s="6" t="s">
        <v>18</v>
      </c>
      <c r="B535" s="5" t="s">
        <v>18</v>
      </c>
    </row>
    <row r="536" spans="1:2" x14ac:dyDescent="0.25">
      <c r="A536" s="6" t="s">
        <v>18</v>
      </c>
      <c r="B536" s="5" t="s">
        <v>18</v>
      </c>
    </row>
    <row r="537" spans="1:2" x14ac:dyDescent="0.25">
      <c r="A537" s="6">
        <v>243114.98</v>
      </c>
      <c r="B537" s="5" t="s">
        <v>774</v>
      </c>
    </row>
    <row r="538" spans="1:2" x14ac:dyDescent="0.25">
      <c r="A538" s="6" t="s">
        <v>18</v>
      </c>
      <c r="B538" s="5" t="s">
        <v>18</v>
      </c>
    </row>
    <row r="539" spans="1:2" x14ac:dyDescent="0.25">
      <c r="A539" s="6" t="s">
        <v>18</v>
      </c>
      <c r="B539" s="5" t="s">
        <v>18</v>
      </c>
    </row>
    <row r="540" spans="1:2" x14ac:dyDescent="0.25">
      <c r="A540" s="6" t="s">
        <v>18</v>
      </c>
      <c r="B540" s="5" t="s">
        <v>18</v>
      </c>
    </row>
    <row r="541" spans="1:2" x14ac:dyDescent="0.25">
      <c r="A541" s="6" t="s">
        <v>18</v>
      </c>
      <c r="B541" s="5" t="s">
        <v>18</v>
      </c>
    </row>
    <row r="542" spans="1:2" x14ac:dyDescent="0.25">
      <c r="A542" s="6" t="s">
        <v>18</v>
      </c>
      <c r="B542" s="5" t="s">
        <v>18</v>
      </c>
    </row>
    <row r="543" spans="1:2" x14ac:dyDescent="0.25">
      <c r="A543" s="6" t="s">
        <v>18</v>
      </c>
      <c r="B543" s="5" t="s">
        <v>18</v>
      </c>
    </row>
    <row r="544" spans="1:2" x14ac:dyDescent="0.25">
      <c r="A544" s="6" t="s">
        <v>18</v>
      </c>
      <c r="B544" s="5" t="s">
        <v>18</v>
      </c>
    </row>
    <row r="545" spans="1:2" x14ac:dyDescent="0.25">
      <c r="A545" s="6">
        <v>1642431.45</v>
      </c>
      <c r="B545" s="5" t="s">
        <v>777</v>
      </c>
    </row>
    <row r="546" spans="1:2" x14ac:dyDescent="0.25">
      <c r="A546" s="6" t="s">
        <v>18</v>
      </c>
      <c r="B546" s="5" t="s">
        <v>18</v>
      </c>
    </row>
    <row r="547" spans="1:2" x14ac:dyDescent="0.25">
      <c r="A547" s="6" t="s">
        <v>18</v>
      </c>
      <c r="B547" s="5" t="s">
        <v>18</v>
      </c>
    </row>
    <row r="548" spans="1:2" x14ac:dyDescent="0.25">
      <c r="A548" s="6" t="s">
        <v>18</v>
      </c>
      <c r="B548" s="5" t="s">
        <v>18</v>
      </c>
    </row>
    <row r="549" spans="1:2" x14ac:dyDescent="0.25">
      <c r="A549" s="6" t="s">
        <v>18</v>
      </c>
      <c r="B549" s="5" t="s">
        <v>18</v>
      </c>
    </row>
    <row r="550" spans="1:2" x14ac:dyDescent="0.25">
      <c r="A550" s="6" t="s">
        <v>18</v>
      </c>
      <c r="B550" s="5" t="s">
        <v>18</v>
      </c>
    </row>
    <row r="551" spans="1:2" x14ac:dyDescent="0.25">
      <c r="A551" s="6">
        <v>237905.26</v>
      </c>
      <c r="B551" s="5" t="s">
        <v>785</v>
      </c>
    </row>
    <row r="552" spans="1:2" x14ac:dyDescent="0.25">
      <c r="A552" s="6" t="s">
        <v>18</v>
      </c>
      <c r="B552" s="5" t="s">
        <v>18</v>
      </c>
    </row>
    <row r="553" spans="1:2" x14ac:dyDescent="0.25">
      <c r="A553" s="6" t="s">
        <v>18</v>
      </c>
      <c r="B553" s="5" t="s">
        <v>18</v>
      </c>
    </row>
    <row r="554" spans="1:2" x14ac:dyDescent="0.25">
      <c r="A554" s="6" t="s">
        <v>18</v>
      </c>
      <c r="B554" s="5" t="s">
        <v>18</v>
      </c>
    </row>
    <row r="555" spans="1:2" x14ac:dyDescent="0.25">
      <c r="A555" s="6" t="s">
        <v>18</v>
      </c>
      <c r="B555" s="5" t="s">
        <v>18</v>
      </c>
    </row>
    <row r="556" spans="1:2" x14ac:dyDescent="0.25">
      <c r="A556" s="6" t="s">
        <v>18</v>
      </c>
      <c r="B556" s="5" t="s">
        <v>18</v>
      </c>
    </row>
    <row r="557" spans="1:2" x14ac:dyDescent="0.25">
      <c r="A557" s="6" t="s">
        <v>18</v>
      </c>
      <c r="B557" s="5" t="s">
        <v>18</v>
      </c>
    </row>
    <row r="558" spans="1:2" x14ac:dyDescent="0.25">
      <c r="A558" s="6" t="s">
        <v>18</v>
      </c>
      <c r="B558" s="5" t="s">
        <v>18</v>
      </c>
    </row>
    <row r="559" spans="1:2" x14ac:dyDescent="0.25">
      <c r="A559" s="6" t="s">
        <v>18</v>
      </c>
      <c r="B559" s="5" t="s">
        <v>18</v>
      </c>
    </row>
    <row r="560" spans="1:2" x14ac:dyDescent="0.25">
      <c r="A560" s="6" t="s">
        <v>18</v>
      </c>
      <c r="B560" s="5" t="s">
        <v>18</v>
      </c>
    </row>
    <row r="561" spans="1:2" x14ac:dyDescent="0.25">
      <c r="A561" s="6" t="s">
        <v>18</v>
      </c>
      <c r="B561" s="5" t="s">
        <v>18</v>
      </c>
    </row>
    <row r="562" spans="1:2" x14ac:dyDescent="0.25">
      <c r="A562" s="6" t="s">
        <v>18</v>
      </c>
      <c r="B562" s="5" t="s">
        <v>18</v>
      </c>
    </row>
    <row r="563" spans="1:2" x14ac:dyDescent="0.25">
      <c r="A563" s="6" t="s">
        <v>18</v>
      </c>
      <c r="B563" s="5" t="s">
        <v>18</v>
      </c>
    </row>
    <row r="564" spans="1:2" x14ac:dyDescent="0.25">
      <c r="A564" s="6" t="s">
        <v>18</v>
      </c>
      <c r="B564" s="5" t="s">
        <v>18</v>
      </c>
    </row>
    <row r="565" spans="1:2" x14ac:dyDescent="0.25">
      <c r="A565" s="6" t="s">
        <v>18</v>
      </c>
      <c r="B565" s="5" t="s">
        <v>18</v>
      </c>
    </row>
    <row r="566" spans="1:2" x14ac:dyDescent="0.25">
      <c r="A566" s="6" t="s">
        <v>18</v>
      </c>
      <c r="B566" s="5" t="s">
        <v>18</v>
      </c>
    </row>
    <row r="567" spans="1:2" x14ac:dyDescent="0.25">
      <c r="A567" s="6" t="s">
        <v>18</v>
      </c>
      <c r="B567" s="5" t="s">
        <v>18</v>
      </c>
    </row>
    <row r="568" spans="1:2" x14ac:dyDescent="0.25">
      <c r="A568" s="6" t="s">
        <v>18</v>
      </c>
      <c r="B568" s="5" t="s">
        <v>18</v>
      </c>
    </row>
    <row r="569" spans="1:2" x14ac:dyDescent="0.25">
      <c r="A569" s="6" t="s">
        <v>18</v>
      </c>
      <c r="B569" s="5" t="s">
        <v>18</v>
      </c>
    </row>
    <row r="570" spans="1:2" x14ac:dyDescent="0.25">
      <c r="A570" s="6" t="s">
        <v>18</v>
      </c>
      <c r="B570" s="5" t="s">
        <v>18</v>
      </c>
    </row>
    <row r="571" spans="1:2" x14ac:dyDescent="0.25">
      <c r="A571" s="6" t="s">
        <v>18</v>
      </c>
      <c r="B571" s="5" t="s">
        <v>18</v>
      </c>
    </row>
    <row r="572" spans="1:2" x14ac:dyDescent="0.25">
      <c r="A572" s="6" t="s">
        <v>18</v>
      </c>
      <c r="B572" s="5" t="s">
        <v>18</v>
      </c>
    </row>
    <row r="573" spans="1:2" x14ac:dyDescent="0.25">
      <c r="A573" s="6" t="s">
        <v>18</v>
      </c>
      <c r="B573" s="5" t="s">
        <v>18</v>
      </c>
    </row>
    <row r="574" spans="1:2" x14ac:dyDescent="0.25">
      <c r="A574" s="6" t="s">
        <v>18</v>
      </c>
      <c r="B574" s="5" t="s">
        <v>18</v>
      </c>
    </row>
    <row r="575" spans="1:2" x14ac:dyDescent="0.25">
      <c r="A575" s="6" t="s">
        <v>18</v>
      </c>
      <c r="B575" s="5" t="s">
        <v>18</v>
      </c>
    </row>
    <row r="576" spans="1:2" x14ac:dyDescent="0.25">
      <c r="A576" s="6" t="s">
        <v>18</v>
      </c>
      <c r="B576" s="5" t="s">
        <v>18</v>
      </c>
    </row>
    <row r="577" spans="1:2" x14ac:dyDescent="0.25">
      <c r="A577" s="6">
        <v>592960.56000000006</v>
      </c>
      <c r="B577" s="5" t="s">
        <v>793</v>
      </c>
    </row>
    <row r="578" spans="1:2" x14ac:dyDescent="0.25">
      <c r="A578" s="6" t="s">
        <v>18</v>
      </c>
      <c r="B578" s="5" t="s">
        <v>18</v>
      </c>
    </row>
    <row r="579" spans="1:2" x14ac:dyDescent="0.25">
      <c r="A579" s="6" t="s">
        <v>18</v>
      </c>
      <c r="B579" s="5" t="s">
        <v>18</v>
      </c>
    </row>
    <row r="580" spans="1:2" x14ac:dyDescent="0.25">
      <c r="A580" s="6" t="s">
        <v>18</v>
      </c>
      <c r="B580" s="5" t="s">
        <v>18</v>
      </c>
    </row>
    <row r="581" spans="1:2" x14ac:dyDescent="0.25">
      <c r="A581" s="6" t="s">
        <v>18</v>
      </c>
      <c r="B581" s="5" t="s">
        <v>18</v>
      </c>
    </row>
    <row r="582" spans="1:2" x14ac:dyDescent="0.25">
      <c r="A582" s="6" t="s">
        <v>18</v>
      </c>
      <c r="B582" s="5" t="s">
        <v>18</v>
      </c>
    </row>
    <row r="583" spans="1:2" x14ac:dyDescent="0.25">
      <c r="A583" s="6">
        <v>564670.02</v>
      </c>
      <c r="B583" s="5" t="s">
        <v>827</v>
      </c>
    </row>
    <row r="584" spans="1:2" x14ac:dyDescent="0.25">
      <c r="A584" s="6" t="s">
        <v>18</v>
      </c>
      <c r="B584" s="5" t="s">
        <v>18</v>
      </c>
    </row>
    <row r="585" spans="1:2" x14ac:dyDescent="0.25">
      <c r="A585" s="6" t="s">
        <v>18</v>
      </c>
      <c r="B585" s="5" t="s">
        <v>18</v>
      </c>
    </row>
    <row r="586" spans="1:2" x14ac:dyDescent="0.25">
      <c r="A586" s="6" t="s">
        <v>18</v>
      </c>
      <c r="B586" s="5" t="s">
        <v>18</v>
      </c>
    </row>
    <row r="587" spans="1:2" x14ac:dyDescent="0.25">
      <c r="A587" s="6" t="s">
        <v>18</v>
      </c>
      <c r="B587" s="5" t="s">
        <v>18</v>
      </c>
    </row>
    <row r="588" spans="1:2" x14ac:dyDescent="0.25">
      <c r="A588" s="6" t="s">
        <v>18</v>
      </c>
      <c r="B588" s="5" t="s">
        <v>18</v>
      </c>
    </row>
    <row r="589" spans="1:2" x14ac:dyDescent="0.25">
      <c r="A589" s="6" t="s">
        <v>18</v>
      </c>
      <c r="B589" s="5" t="s">
        <v>18</v>
      </c>
    </row>
    <row r="590" spans="1:2" x14ac:dyDescent="0.25">
      <c r="A590" s="6" t="s">
        <v>18</v>
      </c>
      <c r="B590" s="5" t="s">
        <v>18</v>
      </c>
    </row>
    <row r="591" spans="1:2" x14ac:dyDescent="0.25">
      <c r="A591" s="6" t="s">
        <v>18</v>
      </c>
      <c r="B591" s="5" t="s">
        <v>18</v>
      </c>
    </row>
    <row r="592" spans="1:2" x14ac:dyDescent="0.25">
      <c r="A592" s="6" t="s">
        <v>18</v>
      </c>
      <c r="B592" s="5" t="s">
        <v>18</v>
      </c>
    </row>
    <row r="593" spans="1:2" x14ac:dyDescent="0.25">
      <c r="A593" s="6" t="s">
        <v>18</v>
      </c>
      <c r="B593" s="5" t="s">
        <v>18</v>
      </c>
    </row>
    <row r="594" spans="1:2" x14ac:dyDescent="0.25">
      <c r="A594" s="6">
        <v>255192.1</v>
      </c>
      <c r="B594" s="5" t="s">
        <v>836</v>
      </c>
    </row>
    <row r="595" spans="1:2" x14ac:dyDescent="0.25">
      <c r="A595" s="6" t="s">
        <v>18</v>
      </c>
      <c r="B595" s="5" t="s">
        <v>18</v>
      </c>
    </row>
    <row r="596" spans="1:2" x14ac:dyDescent="0.25">
      <c r="A596" s="6" t="s">
        <v>18</v>
      </c>
      <c r="B596" s="5" t="s">
        <v>18</v>
      </c>
    </row>
    <row r="597" spans="1:2" x14ac:dyDescent="0.25">
      <c r="A597" s="6" t="s">
        <v>18</v>
      </c>
      <c r="B597" s="5" t="s">
        <v>18</v>
      </c>
    </row>
    <row r="598" spans="1:2" x14ac:dyDescent="0.25">
      <c r="A598" s="6" t="s">
        <v>18</v>
      </c>
      <c r="B598" s="5" t="s">
        <v>18</v>
      </c>
    </row>
    <row r="599" spans="1:2" x14ac:dyDescent="0.25">
      <c r="A599" s="6" t="s">
        <v>18</v>
      </c>
      <c r="B599" s="5" t="s">
        <v>18</v>
      </c>
    </row>
    <row r="600" spans="1:2" x14ac:dyDescent="0.25">
      <c r="A600" s="6" t="s">
        <v>18</v>
      </c>
      <c r="B600" s="5" t="s">
        <v>18</v>
      </c>
    </row>
    <row r="601" spans="1:2" x14ac:dyDescent="0.25">
      <c r="A601" s="6" t="s">
        <v>18</v>
      </c>
      <c r="B601" s="5" t="s">
        <v>18</v>
      </c>
    </row>
    <row r="602" spans="1:2" x14ac:dyDescent="0.25">
      <c r="A602" s="6" t="s">
        <v>18</v>
      </c>
      <c r="B602" s="5" t="s">
        <v>18</v>
      </c>
    </row>
    <row r="603" spans="1:2" x14ac:dyDescent="0.25">
      <c r="A603" s="6" t="s">
        <v>18</v>
      </c>
      <c r="B603" s="5" t="s">
        <v>18</v>
      </c>
    </row>
    <row r="604" spans="1:2" x14ac:dyDescent="0.25">
      <c r="A604" s="6" t="s">
        <v>18</v>
      </c>
      <c r="B604" s="5" t="s">
        <v>18</v>
      </c>
    </row>
    <row r="605" spans="1:2" x14ac:dyDescent="0.25">
      <c r="A605" s="6" t="s">
        <v>18</v>
      </c>
      <c r="B605" s="5" t="s">
        <v>18</v>
      </c>
    </row>
    <row r="606" spans="1:2" x14ac:dyDescent="0.25">
      <c r="A606" s="6" t="s">
        <v>18</v>
      </c>
      <c r="B606" s="5" t="s">
        <v>18</v>
      </c>
    </row>
    <row r="607" spans="1:2" x14ac:dyDescent="0.25">
      <c r="A607" s="6">
        <v>221386.43</v>
      </c>
      <c r="B607" s="5" t="s">
        <v>848</v>
      </c>
    </row>
    <row r="608" spans="1:2" x14ac:dyDescent="0.25">
      <c r="A608" s="6" t="s">
        <v>18</v>
      </c>
      <c r="B608" s="5" t="s">
        <v>18</v>
      </c>
    </row>
    <row r="609" spans="1:2" x14ac:dyDescent="0.25">
      <c r="A609" s="6" t="s">
        <v>18</v>
      </c>
      <c r="B609" s="5" t="s">
        <v>18</v>
      </c>
    </row>
    <row r="610" spans="1:2" x14ac:dyDescent="0.25">
      <c r="A610" s="6" t="s">
        <v>18</v>
      </c>
      <c r="B610" s="5" t="s">
        <v>18</v>
      </c>
    </row>
    <row r="611" spans="1:2" x14ac:dyDescent="0.25">
      <c r="A611" s="6" t="s">
        <v>18</v>
      </c>
      <c r="B611" s="5" t="s">
        <v>18</v>
      </c>
    </row>
    <row r="612" spans="1:2" x14ac:dyDescent="0.25">
      <c r="A612" s="6" t="s">
        <v>18</v>
      </c>
      <c r="B612" s="5" t="s">
        <v>18</v>
      </c>
    </row>
    <row r="613" spans="1:2" x14ac:dyDescent="0.25">
      <c r="A613" s="6" t="s">
        <v>18</v>
      </c>
      <c r="B613" s="5" t="s">
        <v>18</v>
      </c>
    </row>
    <row r="614" spans="1:2" x14ac:dyDescent="0.25">
      <c r="A614" s="6" t="s">
        <v>18</v>
      </c>
      <c r="B614" s="5" t="s">
        <v>18</v>
      </c>
    </row>
    <row r="615" spans="1:2" x14ac:dyDescent="0.25">
      <c r="A615" s="6" t="s">
        <v>18</v>
      </c>
      <c r="B615" s="5" t="s">
        <v>18</v>
      </c>
    </row>
    <row r="616" spans="1:2" x14ac:dyDescent="0.25">
      <c r="A616" s="6" t="s">
        <v>18</v>
      </c>
      <c r="B616" s="5" t="s">
        <v>18</v>
      </c>
    </row>
    <row r="617" spans="1:2" x14ac:dyDescent="0.25">
      <c r="A617" s="6" t="s">
        <v>18</v>
      </c>
      <c r="B617" s="5" t="s">
        <v>18</v>
      </c>
    </row>
    <row r="618" spans="1:2" x14ac:dyDescent="0.25">
      <c r="A618" s="6">
        <v>265609.82</v>
      </c>
      <c r="B618" s="5" t="s">
        <v>867</v>
      </c>
    </row>
    <row r="619" spans="1:2" x14ac:dyDescent="0.25">
      <c r="A619" s="6" t="s">
        <v>18</v>
      </c>
      <c r="B619" s="5" t="s">
        <v>18</v>
      </c>
    </row>
    <row r="620" spans="1:2" x14ac:dyDescent="0.25">
      <c r="A620" s="6" t="s">
        <v>18</v>
      </c>
      <c r="B620" s="5" t="s">
        <v>18</v>
      </c>
    </row>
    <row r="621" spans="1:2" x14ac:dyDescent="0.25">
      <c r="A621" s="6" t="s">
        <v>18</v>
      </c>
      <c r="B621" s="5" t="s">
        <v>18</v>
      </c>
    </row>
    <row r="622" spans="1:2" x14ac:dyDescent="0.25">
      <c r="A622" s="6" t="s">
        <v>18</v>
      </c>
      <c r="B622" s="5" t="s">
        <v>18</v>
      </c>
    </row>
    <row r="623" spans="1:2" x14ac:dyDescent="0.25">
      <c r="A623" s="6" t="s">
        <v>18</v>
      </c>
      <c r="B623" s="5" t="s">
        <v>18</v>
      </c>
    </row>
    <row r="624" spans="1:2" x14ac:dyDescent="0.25">
      <c r="A624" s="6">
        <v>325712.65000000002</v>
      </c>
      <c r="B624" s="5" t="s">
        <v>878</v>
      </c>
    </row>
    <row r="625" spans="1:2" x14ac:dyDescent="0.25">
      <c r="A625" s="6" t="s">
        <v>18</v>
      </c>
      <c r="B625" s="5" t="s">
        <v>18</v>
      </c>
    </row>
    <row r="626" spans="1:2" x14ac:dyDescent="0.25">
      <c r="A626" s="6" t="s">
        <v>18</v>
      </c>
      <c r="B626" s="5" t="s">
        <v>18</v>
      </c>
    </row>
    <row r="627" spans="1:2" x14ac:dyDescent="0.25">
      <c r="A627" s="6" t="s">
        <v>18</v>
      </c>
      <c r="B627" s="5" t="s">
        <v>18</v>
      </c>
    </row>
    <row r="628" spans="1:2" x14ac:dyDescent="0.25">
      <c r="A628" s="6" t="s">
        <v>18</v>
      </c>
      <c r="B628" s="5" t="s">
        <v>18</v>
      </c>
    </row>
    <row r="629" spans="1:2" x14ac:dyDescent="0.25">
      <c r="A629" s="6" t="s">
        <v>18</v>
      </c>
      <c r="B629" s="5" t="s">
        <v>18</v>
      </c>
    </row>
    <row r="630" spans="1:2" x14ac:dyDescent="0.25">
      <c r="A630" s="6">
        <v>256553.23</v>
      </c>
      <c r="B630" s="5" t="s">
        <v>882</v>
      </c>
    </row>
    <row r="631" spans="1:2" x14ac:dyDescent="0.25">
      <c r="A631" s="6" t="s">
        <v>18</v>
      </c>
      <c r="B631" s="5" t="s">
        <v>18</v>
      </c>
    </row>
    <row r="632" spans="1:2" x14ac:dyDescent="0.25">
      <c r="A632" s="6" t="s">
        <v>18</v>
      </c>
      <c r="B632" s="5" t="s">
        <v>18</v>
      </c>
    </row>
    <row r="633" spans="1:2" x14ac:dyDescent="0.25">
      <c r="A633" s="6" t="s">
        <v>18</v>
      </c>
      <c r="B633" s="5" t="s">
        <v>18</v>
      </c>
    </row>
    <row r="634" spans="1:2" x14ac:dyDescent="0.25">
      <c r="A634" s="6" t="s">
        <v>18</v>
      </c>
      <c r="B634" s="5" t="s">
        <v>18</v>
      </c>
    </row>
    <row r="635" spans="1:2" x14ac:dyDescent="0.25">
      <c r="A635" s="6" t="s">
        <v>18</v>
      </c>
      <c r="B635" s="5" t="s">
        <v>18</v>
      </c>
    </row>
    <row r="636" spans="1:2" x14ac:dyDescent="0.25">
      <c r="A636" s="6" t="s">
        <v>18</v>
      </c>
      <c r="B636" s="5" t="s">
        <v>18</v>
      </c>
    </row>
    <row r="637" spans="1:2" x14ac:dyDescent="0.25">
      <c r="A637" s="6" t="s">
        <v>18</v>
      </c>
      <c r="B637" s="5" t="s">
        <v>18</v>
      </c>
    </row>
    <row r="638" spans="1:2" x14ac:dyDescent="0.25">
      <c r="A638" s="6" t="s">
        <v>18</v>
      </c>
      <c r="B638" s="5" t="s">
        <v>18</v>
      </c>
    </row>
    <row r="639" spans="1:2" x14ac:dyDescent="0.25">
      <c r="A639" s="6" t="s">
        <v>18</v>
      </c>
      <c r="B639" s="5" t="s">
        <v>18</v>
      </c>
    </row>
    <row r="640" spans="1:2" x14ac:dyDescent="0.25">
      <c r="A640" s="6" t="s">
        <v>18</v>
      </c>
      <c r="B640" s="5" t="s">
        <v>18</v>
      </c>
    </row>
    <row r="641" spans="1:2" x14ac:dyDescent="0.25">
      <c r="A641" s="6" t="s">
        <v>18</v>
      </c>
      <c r="B641" s="5" t="s">
        <v>18</v>
      </c>
    </row>
    <row r="642" spans="1:2" x14ac:dyDescent="0.25">
      <c r="A642" s="6" t="s">
        <v>18</v>
      </c>
      <c r="B642" s="5" t="s">
        <v>18</v>
      </c>
    </row>
    <row r="643" spans="1:2" x14ac:dyDescent="0.25">
      <c r="A643" s="6" t="s">
        <v>18</v>
      </c>
      <c r="B643" s="5" t="s">
        <v>18</v>
      </c>
    </row>
    <row r="644" spans="1:2" x14ac:dyDescent="0.25">
      <c r="A644" s="6" t="s">
        <v>18</v>
      </c>
      <c r="B644" s="5" t="s">
        <v>18</v>
      </c>
    </row>
    <row r="645" spans="1:2" x14ac:dyDescent="0.25">
      <c r="A645" s="6" t="s">
        <v>18</v>
      </c>
      <c r="B645" s="5" t="s">
        <v>18</v>
      </c>
    </row>
    <row r="646" spans="1:2" x14ac:dyDescent="0.25">
      <c r="A646" s="6">
        <v>773955.84</v>
      </c>
      <c r="B646" s="5" t="s">
        <v>888</v>
      </c>
    </row>
    <row r="647" spans="1:2" x14ac:dyDescent="0.25">
      <c r="A647" s="6" t="s">
        <v>18</v>
      </c>
      <c r="B647" s="5" t="s">
        <v>18</v>
      </c>
    </row>
    <row r="648" spans="1:2" x14ac:dyDescent="0.25">
      <c r="A648" s="6" t="s">
        <v>18</v>
      </c>
      <c r="B648" s="5" t="s">
        <v>18</v>
      </c>
    </row>
    <row r="649" spans="1:2" x14ac:dyDescent="0.25">
      <c r="A649" s="6" t="s">
        <v>18</v>
      </c>
      <c r="B649" s="5" t="s">
        <v>18</v>
      </c>
    </row>
    <row r="650" spans="1:2" x14ac:dyDescent="0.25">
      <c r="A650" s="6" t="s">
        <v>18</v>
      </c>
      <c r="B650" s="5" t="s">
        <v>18</v>
      </c>
    </row>
    <row r="651" spans="1:2" x14ac:dyDescent="0.25">
      <c r="A651" s="6" t="s">
        <v>18</v>
      </c>
      <c r="B651" s="5" t="s">
        <v>18</v>
      </c>
    </row>
    <row r="652" spans="1:2" x14ac:dyDescent="0.25">
      <c r="A652" s="6" t="s">
        <v>18</v>
      </c>
      <c r="B652" s="5" t="s">
        <v>18</v>
      </c>
    </row>
    <row r="653" spans="1:2" x14ac:dyDescent="0.25">
      <c r="A653" s="6" t="s">
        <v>18</v>
      </c>
      <c r="B653" s="5" t="s">
        <v>18</v>
      </c>
    </row>
    <row r="654" spans="1:2" x14ac:dyDescent="0.25">
      <c r="A654" s="6" t="s">
        <v>18</v>
      </c>
      <c r="B654" s="5" t="s">
        <v>18</v>
      </c>
    </row>
    <row r="655" spans="1:2" x14ac:dyDescent="0.25">
      <c r="A655" s="6" t="s">
        <v>18</v>
      </c>
      <c r="B655" s="5" t="s">
        <v>18</v>
      </c>
    </row>
    <row r="656" spans="1:2" x14ac:dyDescent="0.25">
      <c r="A656" s="6" t="s">
        <v>18</v>
      </c>
      <c r="B656" s="5" t="s">
        <v>18</v>
      </c>
    </row>
    <row r="657" spans="1:2" x14ac:dyDescent="0.25">
      <c r="A657" s="6">
        <v>339807.51</v>
      </c>
      <c r="B657" s="5" t="s">
        <v>905</v>
      </c>
    </row>
    <row r="658" spans="1:2" x14ac:dyDescent="0.25">
      <c r="A658" s="6" t="s">
        <v>18</v>
      </c>
      <c r="B658" s="5" t="s">
        <v>18</v>
      </c>
    </row>
    <row r="659" spans="1:2" x14ac:dyDescent="0.25">
      <c r="A659" s="6" t="s">
        <v>18</v>
      </c>
      <c r="B659" s="5" t="s">
        <v>18</v>
      </c>
    </row>
    <row r="660" spans="1:2" x14ac:dyDescent="0.25">
      <c r="A660" s="6" t="s">
        <v>18</v>
      </c>
      <c r="B660" s="5" t="s">
        <v>18</v>
      </c>
    </row>
    <row r="661" spans="1:2" x14ac:dyDescent="0.25">
      <c r="A661" s="6" t="s">
        <v>18</v>
      </c>
      <c r="B661" s="5" t="s">
        <v>18</v>
      </c>
    </row>
    <row r="662" spans="1:2" x14ac:dyDescent="0.25">
      <c r="A662" s="6" t="s">
        <v>18</v>
      </c>
      <c r="B662" s="5" t="s">
        <v>18</v>
      </c>
    </row>
    <row r="663" spans="1:2" x14ac:dyDescent="0.25">
      <c r="A663" s="6">
        <v>329279.59999999998</v>
      </c>
      <c r="B663" s="5" t="s">
        <v>924</v>
      </c>
    </row>
    <row r="664" spans="1:2" x14ac:dyDescent="0.25">
      <c r="A664" s="6" t="s">
        <v>18</v>
      </c>
      <c r="B664" s="5" t="s">
        <v>18</v>
      </c>
    </row>
    <row r="665" spans="1:2" x14ac:dyDescent="0.25">
      <c r="A665" s="6" t="s">
        <v>18</v>
      </c>
      <c r="B665" s="5" t="s">
        <v>18</v>
      </c>
    </row>
    <row r="666" spans="1:2" x14ac:dyDescent="0.25">
      <c r="A666" s="6" t="s">
        <v>18</v>
      </c>
      <c r="B666" s="5" t="s">
        <v>18</v>
      </c>
    </row>
    <row r="667" spans="1:2" x14ac:dyDescent="0.25">
      <c r="A667" s="6" t="s">
        <v>18</v>
      </c>
      <c r="B667" s="5" t="s">
        <v>18</v>
      </c>
    </row>
    <row r="668" spans="1:2" x14ac:dyDescent="0.25">
      <c r="A668" s="6" t="s">
        <v>18</v>
      </c>
      <c r="B668" s="5" t="s">
        <v>18</v>
      </c>
    </row>
    <row r="669" spans="1:2" x14ac:dyDescent="0.25">
      <c r="A669" s="6" t="s">
        <v>18</v>
      </c>
      <c r="B669" s="5" t="s">
        <v>18</v>
      </c>
    </row>
    <row r="670" spans="1:2" x14ac:dyDescent="0.25">
      <c r="A670" s="6" t="s">
        <v>18</v>
      </c>
      <c r="B670" s="5" t="s">
        <v>18</v>
      </c>
    </row>
    <row r="671" spans="1:2" x14ac:dyDescent="0.25">
      <c r="A671" s="6">
        <v>230606.14</v>
      </c>
      <c r="B671" s="5" t="s">
        <v>929</v>
      </c>
    </row>
    <row r="672" spans="1:2" x14ac:dyDescent="0.25">
      <c r="A672" s="6" t="s">
        <v>18</v>
      </c>
      <c r="B672" s="5" t="s">
        <v>18</v>
      </c>
    </row>
    <row r="673" spans="1:2" x14ac:dyDescent="0.25">
      <c r="A673" s="6" t="s">
        <v>18</v>
      </c>
      <c r="B673" s="5" t="s">
        <v>18</v>
      </c>
    </row>
    <row r="674" spans="1:2" x14ac:dyDescent="0.25">
      <c r="A674" s="6" t="s">
        <v>18</v>
      </c>
      <c r="B674" s="5" t="s">
        <v>18</v>
      </c>
    </row>
    <row r="675" spans="1:2" x14ac:dyDescent="0.25">
      <c r="A675" s="6" t="s">
        <v>18</v>
      </c>
      <c r="B675" s="5" t="s">
        <v>18</v>
      </c>
    </row>
    <row r="676" spans="1:2" x14ac:dyDescent="0.25">
      <c r="A676" s="6">
        <v>190075.32</v>
      </c>
      <c r="B676" s="5" t="s">
        <v>937</v>
      </c>
    </row>
    <row r="677" spans="1:2" x14ac:dyDescent="0.25">
      <c r="A677" s="6" t="s">
        <v>18</v>
      </c>
      <c r="B677" s="5" t="s">
        <v>18</v>
      </c>
    </row>
    <row r="678" spans="1:2" x14ac:dyDescent="0.25">
      <c r="A678" s="6" t="s">
        <v>18</v>
      </c>
      <c r="B678" s="5" t="s">
        <v>18</v>
      </c>
    </row>
    <row r="679" spans="1:2" x14ac:dyDescent="0.25">
      <c r="A679" s="6" t="s">
        <v>18</v>
      </c>
      <c r="B679" s="5" t="s">
        <v>18</v>
      </c>
    </row>
    <row r="680" spans="1:2" x14ac:dyDescent="0.25">
      <c r="A680" s="6" t="s">
        <v>18</v>
      </c>
      <c r="B680" s="5" t="s">
        <v>18</v>
      </c>
    </row>
    <row r="681" spans="1:2" x14ac:dyDescent="0.25">
      <c r="A681" s="6" t="s">
        <v>18</v>
      </c>
      <c r="B681" s="5" t="s">
        <v>18</v>
      </c>
    </row>
    <row r="682" spans="1:2" x14ac:dyDescent="0.25">
      <c r="A682" s="6" t="s">
        <v>18</v>
      </c>
      <c r="B682" s="5" t="s">
        <v>18</v>
      </c>
    </row>
    <row r="683" spans="1:2" x14ac:dyDescent="0.25">
      <c r="A683" s="6">
        <v>719975.82</v>
      </c>
      <c r="B683" s="5" t="s">
        <v>940</v>
      </c>
    </row>
    <row r="684" spans="1:2" x14ac:dyDescent="0.25">
      <c r="A684" s="6" t="s">
        <v>18</v>
      </c>
      <c r="B684" s="5" t="s">
        <v>18</v>
      </c>
    </row>
    <row r="685" spans="1:2" x14ac:dyDescent="0.25">
      <c r="A685" s="6" t="s">
        <v>18</v>
      </c>
      <c r="B685" s="5" t="s">
        <v>18</v>
      </c>
    </row>
    <row r="686" spans="1:2" x14ac:dyDescent="0.25">
      <c r="A686" s="6" t="s">
        <v>18</v>
      </c>
      <c r="B686" s="5" t="s">
        <v>18</v>
      </c>
    </row>
    <row r="687" spans="1:2" x14ac:dyDescent="0.25">
      <c r="A687" s="6" t="s">
        <v>18</v>
      </c>
      <c r="B687" s="5" t="s">
        <v>18</v>
      </c>
    </row>
    <row r="688" spans="1:2" x14ac:dyDescent="0.25">
      <c r="A688" s="6" t="s">
        <v>18</v>
      </c>
      <c r="B688" s="5" t="s">
        <v>18</v>
      </c>
    </row>
    <row r="689" spans="1:2" x14ac:dyDescent="0.25">
      <c r="A689" s="6" t="s">
        <v>18</v>
      </c>
      <c r="B689" s="5" t="s">
        <v>18</v>
      </c>
    </row>
    <row r="690" spans="1:2" x14ac:dyDescent="0.25">
      <c r="A690" s="6" t="s">
        <v>18</v>
      </c>
      <c r="B690" s="5" t="s">
        <v>18</v>
      </c>
    </row>
    <row r="691" spans="1:2" x14ac:dyDescent="0.25">
      <c r="A691" s="6" t="s">
        <v>18</v>
      </c>
      <c r="B691" s="5" t="s">
        <v>18</v>
      </c>
    </row>
    <row r="692" spans="1:2" x14ac:dyDescent="0.25">
      <c r="A692" s="6" t="s">
        <v>18</v>
      </c>
      <c r="B692" s="5" t="s">
        <v>18</v>
      </c>
    </row>
    <row r="693" spans="1:2" x14ac:dyDescent="0.25">
      <c r="A693" s="6" t="s">
        <v>18</v>
      </c>
      <c r="B693" s="5" t="s">
        <v>18</v>
      </c>
    </row>
    <row r="694" spans="1:2" x14ac:dyDescent="0.25">
      <c r="A694" s="6" t="s">
        <v>18</v>
      </c>
      <c r="B694" s="5" t="s">
        <v>18</v>
      </c>
    </row>
    <row r="695" spans="1:2" x14ac:dyDescent="0.25">
      <c r="A695" s="6" t="s">
        <v>18</v>
      </c>
      <c r="B695" s="5" t="s">
        <v>18</v>
      </c>
    </row>
    <row r="696" spans="1:2" x14ac:dyDescent="0.25">
      <c r="A696" s="6" t="s">
        <v>18</v>
      </c>
      <c r="B696" s="5" t="s">
        <v>18</v>
      </c>
    </row>
    <row r="697" spans="1:2" x14ac:dyDescent="0.25">
      <c r="A697" s="6">
        <v>257451.11</v>
      </c>
      <c r="B697" s="5" t="s">
        <v>943</v>
      </c>
    </row>
    <row r="698" spans="1:2" x14ac:dyDescent="0.25">
      <c r="A698" s="6" t="s">
        <v>18</v>
      </c>
      <c r="B698" s="5" t="s">
        <v>18</v>
      </c>
    </row>
    <row r="699" spans="1:2" x14ac:dyDescent="0.25">
      <c r="A699" s="6" t="s">
        <v>18</v>
      </c>
      <c r="B699" s="5" t="s">
        <v>18</v>
      </c>
    </row>
    <row r="700" spans="1:2" x14ac:dyDescent="0.25">
      <c r="A700" s="6" t="s">
        <v>18</v>
      </c>
      <c r="B700" s="5" t="s">
        <v>18</v>
      </c>
    </row>
    <row r="701" spans="1:2" x14ac:dyDescent="0.25">
      <c r="A701" s="6" t="s">
        <v>18</v>
      </c>
      <c r="B701" s="5" t="s">
        <v>18</v>
      </c>
    </row>
    <row r="702" spans="1:2" x14ac:dyDescent="0.25">
      <c r="A702" s="6" t="s">
        <v>18</v>
      </c>
      <c r="B702" s="5" t="s">
        <v>18</v>
      </c>
    </row>
    <row r="703" spans="1:2" x14ac:dyDescent="0.25">
      <c r="A703" s="6" t="s">
        <v>18</v>
      </c>
      <c r="B703" s="5" t="s">
        <v>18</v>
      </c>
    </row>
    <row r="704" spans="1:2" x14ac:dyDescent="0.25">
      <c r="A704" s="6">
        <v>315524.02</v>
      </c>
      <c r="B704" s="5" t="s">
        <v>954</v>
      </c>
    </row>
    <row r="705" spans="1:2" x14ac:dyDescent="0.25">
      <c r="A705" s="6" t="s">
        <v>18</v>
      </c>
      <c r="B705" s="5" t="s">
        <v>18</v>
      </c>
    </row>
    <row r="706" spans="1:2" x14ac:dyDescent="0.25">
      <c r="A706" s="6" t="s">
        <v>18</v>
      </c>
      <c r="B706" s="5" t="s">
        <v>18</v>
      </c>
    </row>
    <row r="707" spans="1:2" x14ac:dyDescent="0.25">
      <c r="A707" s="6" t="s">
        <v>18</v>
      </c>
      <c r="B707" s="5" t="s">
        <v>18</v>
      </c>
    </row>
    <row r="708" spans="1:2" x14ac:dyDescent="0.25">
      <c r="A708" s="6" t="s">
        <v>18</v>
      </c>
      <c r="B708" s="5" t="s">
        <v>18</v>
      </c>
    </row>
    <row r="709" spans="1:2" x14ac:dyDescent="0.25">
      <c r="A709" s="6" t="s">
        <v>18</v>
      </c>
      <c r="B709" s="5" t="s">
        <v>18</v>
      </c>
    </row>
    <row r="710" spans="1:2" x14ac:dyDescent="0.25">
      <c r="A710" s="6" t="s">
        <v>18</v>
      </c>
      <c r="B710" s="5" t="s">
        <v>18</v>
      </c>
    </row>
    <row r="711" spans="1:2" x14ac:dyDescent="0.25">
      <c r="A711" s="6" t="s">
        <v>18</v>
      </c>
      <c r="B711" s="5" t="s">
        <v>18</v>
      </c>
    </row>
    <row r="712" spans="1:2" x14ac:dyDescent="0.25">
      <c r="A712" s="6" t="s">
        <v>18</v>
      </c>
      <c r="B712" s="5" t="s">
        <v>18</v>
      </c>
    </row>
    <row r="713" spans="1:2" x14ac:dyDescent="0.25">
      <c r="A713" s="6" t="s">
        <v>18</v>
      </c>
      <c r="B713" s="5" t="s">
        <v>18</v>
      </c>
    </row>
    <row r="714" spans="1:2" x14ac:dyDescent="0.25">
      <c r="A714" s="6" t="s">
        <v>18</v>
      </c>
      <c r="B714" s="5" t="s">
        <v>18</v>
      </c>
    </row>
    <row r="715" spans="1:2" x14ac:dyDescent="0.25">
      <c r="A715" s="6" t="s">
        <v>18</v>
      </c>
      <c r="B715" s="5" t="s">
        <v>18</v>
      </c>
    </row>
    <row r="716" spans="1:2" x14ac:dyDescent="0.25">
      <c r="A716" s="6">
        <v>526637.72</v>
      </c>
      <c r="B716" s="5" t="s">
        <v>960</v>
      </c>
    </row>
    <row r="717" spans="1:2" x14ac:dyDescent="0.25">
      <c r="A717" s="6" t="s">
        <v>18</v>
      </c>
      <c r="B717" s="5" t="s">
        <v>18</v>
      </c>
    </row>
    <row r="718" spans="1:2" x14ac:dyDescent="0.25">
      <c r="A718" s="6" t="s">
        <v>18</v>
      </c>
      <c r="B718" s="5" t="s">
        <v>18</v>
      </c>
    </row>
    <row r="719" spans="1:2" x14ac:dyDescent="0.25">
      <c r="A719" s="6" t="s">
        <v>18</v>
      </c>
      <c r="B719" s="5" t="s">
        <v>18</v>
      </c>
    </row>
    <row r="720" spans="1:2" x14ac:dyDescent="0.25">
      <c r="A720" s="6" t="s">
        <v>18</v>
      </c>
      <c r="B720" s="5" t="s">
        <v>18</v>
      </c>
    </row>
    <row r="721" spans="1:2" x14ac:dyDescent="0.25">
      <c r="A721" s="6" t="s">
        <v>18</v>
      </c>
      <c r="B721" s="5" t="s">
        <v>18</v>
      </c>
    </row>
    <row r="722" spans="1:2" x14ac:dyDescent="0.25">
      <c r="A722" s="6" t="s">
        <v>18</v>
      </c>
      <c r="B722" s="5" t="s">
        <v>18</v>
      </c>
    </row>
    <row r="723" spans="1:2" x14ac:dyDescent="0.25">
      <c r="A723" s="6" t="s">
        <v>18</v>
      </c>
      <c r="B723" s="5" t="s">
        <v>18</v>
      </c>
    </row>
    <row r="724" spans="1:2" x14ac:dyDescent="0.25">
      <c r="A724" s="6" t="s">
        <v>18</v>
      </c>
      <c r="B724" s="5" t="s">
        <v>18</v>
      </c>
    </row>
    <row r="725" spans="1:2" x14ac:dyDescent="0.25">
      <c r="A725" s="6" t="s">
        <v>18</v>
      </c>
      <c r="B725" s="5" t="s">
        <v>18</v>
      </c>
    </row>
    <row r="726" spans="1:2" x14ac:dyDescent="0.25">
      <c r="A726" s="6" t="s">
        <v>18</v>
      </c>
      <c r="B726" s="5" t="s">
        <v>18</v>
      </c>
    </row>
    <row r="727" spans="1:2" x14ac:dyDescent="0.25">
      <c r="A727" s="6">
        <v>226037.28</v>
      </c>
      <c r="B727" s="5" t="s">
        <v>973</v>
      </c>
    </row>
    <row r="728" spans="1:2" x14ac:dyDescent="0.25">
      <c r="A728" s="6" t="s">
        <v>18</v>
      </c>
      <c r="B728" s="5" t="s">
        <v>18</v>
      </c>
    </row>
    <row r="729" spans="1:2" x14ac:dyDescent="0.25">
      <c r="A729" s="6" t="s">
        <v>18</v>
      </c>
      <c r="B729" s="5" t="s">
        <v>18</v>
      </c>
    </row>
    <row r="730" spans="1:2" x14ac:dyDescent="0.25">
      <c r="A730" s="6" t="s">
        <v>18</v>
      </c>
      <c r="B730" s="5" t="s">
        <v>18</v>
      </c>
    </row>
    <row r="731" spans="1:2" x14ac:dyDescent="0.25">
      <c r="A731" s="6" t="s">
        <v>18</v>
      </c>
      <c r="B731" s="5" t="s">
        <v>18</v>
      </c>
    </row>
    <row r="732" spans="1:2" x14ac:dyDescent="0.25">
      <c r="A732" s="6" t="s">
        <v>18</v>
      </c>
      <c r="B732" s="5" t="s">
        <v>18</v>
      </c>
    </row>
    <row r="733" spans="1:2" x14ac:dyDescent="0.25">
      <c r="A733" s="6" t="s">
        <v>18</v>
      </c>
      <c r="B733" s="5" t="s">
        <v>18</v>
      </c>
    </row>
    <row r="734" spans="1:2" x14ac:dyDescent="0.25">
      <c r="A734" s="6" t="s">
        <v>18</v>
      </c>
      <c r="B734" s="5" t="s">
        <v>18</v>
      </c>
    </row>
    <row r="735" spans="1:2" x14ac:dyDescent="0.25">
      <c r="A735" s="6" t="s">
        <v>18</v>
      </c>
      <c r="B735" s="5" t="s">
        <v>18</v>
      </c>
    </row>
    <row r="736" spans="1:2" x14ac:dyDescent="0.25">
      <c r="A736" s="6" t="s">
        <v>18</v>
      </c>
      <c r="B736" s="5" t="s">
        <v>18</v>
      </c>
    </row>
    <row r="737" spans="1:2" x14ac:dyDescent="0.25">
      <c r="A737" s="6">
        <v>389174.93</v>
      </c>
      <c r="B737" s="5" t="s">
        <v>984</v>
      </c>
    </row>
    <row r="738" spans="1:2" x14ac:dyDescent="0.25">
      <c r="A738" s="6" t="s">
        <v>18</v>
      </c>
      <c r="B738" s="5" t="s">
        <v>18</v>
      </c>
    </row>
    <row r="739" spans="1:2" x14ac:dyDescent="0.25">
      <c r="A739" s="6" t="s">
        <v>18</v>
      </c>
      <c r="B739" s="5" t="s">
        <v>18</v>
      </c>
    </row>
    <row r="740" spans="1:2" x14ac:dyDescent="0.25">
      <c r="A740" s="6" t="s">
        <v>18</v>
      </c>
      <c r="B740" s="5" t="s">
        <v>18</v>
      </c>
    </row>
    <row r="741" spans="1:2" x14ac:dyDescent="0.25">
      <c r="A741" s="6" t="s">
        <v>18</v>
      </c>
      <c r="B741" s="5" t="s">
        <v>18</v>
      </c>
    </row>
    <row r="742" spans="1:2" x14ac:dyDescent="0.25">
      <c r="A742" s="6" t="s">
        <v>18</v>
      </c>
      <c r="B742" s="5" t="s">
        <v>18</v>
      </c>
    </row>
    <row r="743" spans="1:2" x14ac:dyDescent="0.25">
      <c r="A743" s="6" t="s">
        <v>18</v>
      </c>
      <c r="B743" s="5" t="s">
        <v>18</v>
      </c>
    </row>
    <row r="744" spans="1:2" x14ac:dyDescent="0.25">
      <c r="A744" s="6">
        <v>169694.41</v>
      </c>
      <c r="B744" s="5" t="s">
        <v>997</v>
      </c>
    </row>
    <row r="745" spans="1:2" x14ac:dyDescent="0.25">
      <c r="A745" s="6" t="s">
        <v>18</v>
      </c>
      <c r="B745" s="5" t="s">
        <v>18</v>
      </c>
    </row>
    <row r="746" spans="1:2" x14ac:dyDescent="0.25">
      <c r="A746" s="6" t="s">
        <v>18</v>
      </c>
      <c r="B746" s="5" t="s">
        <v>18</v>
      </c>
    </row>
    <row r="747" spans="1:2" x14ac:dyDescent="0.25">
      <c r="A747" s="6" t="s">
        <v>18</v>
      </c>
      <c r="B747" s="5" t="s">
        <v>18</v>
      </c>
    </row>
    <row r="748" spans="1:2" x14ac:dyDescent="0.25">
      <c r="A748" s="6" t="s">
        <v>18</v>
      </c>
      <c r="B748" s="5" t="s">
        <v>18</v>
      </c>
    </row>
    <row r="749" spans="1:2" x14ac:dyDescent="0.25">
      <c r="A749" s="6" t="s">
        <v>18</v>
      </c>
      <c r="B749" s="5" t="s">
        <v>18</v>
      </c>
    </row>
    <row r="750" spans="1:2" x14ac:dyDescent="0.25">
      <c r="A750" s="6" t="s">
        <v>18</v>
      </c>
      <c r="B750" s="5" t="s">
        <v>18</v>
      </c>
    </row>
    <row r="751" spans="1:2" x14ac:dyDescent="0.25">
      <c r="A751" s="6" t="s">
        <v>18</v>
      </c>
      <c r="B751" s="5" t="s">
        <v>18</v>
      </c>
    </row>
    <row r="752" spans="1:2" x14ac:dyDescent="0.25">
      <c r="A752" s="6">
        <v>350530.63</v>
      </c>
      <c r="B752" s="5" t="s">
        <v>1005</v>
      </c>
    </row>
    <row r="753" spans="1:2" x14ac:dyDescent="0.25">
      <c r="A753" s="6" t="s">
        <v>18</v>
      </c>
      <c r="B753" s="5" t="s">
        <v>18</v>
      </c>
    </row>
    <row r="754" spans="1:2" x14ac:dyDescent="0.25">
      <c r="A754" s="6" t="s">
        <v>18</v>
      </c>
      <c r="B754" s="5" t="s">
        <v>18</v>
      </c>
    </row>
    <row r="755" spans="1:2" x14ac:dyDescent="0.25">
      <c r="A755" s="6" t="s">
        <v>18</v>
      </c>
      <c r="B755" s="5" t="s">
        <v>18</v>
      </c>
    </row>
    <row r="756" spans="1:2" x14ac:dyDescent="0.25">
      <c r="A756" s="6" t="s">
        <v>18</v>
      </c>
      <c r="B756" s="5" t="s">
        <v>18</v>
      </c>
    </row>
    <row r="757" spans="1:2" x14ac:dyDescent="0.25">
      <c r="A757" s="6" t="s">
        <v>18</v>
      </c>
      <c r="B757" s="5" t="s">
        <v>18</v>
      </c>
    </row>
    <row r="758" spans="1:2" x14ac:dyDescent="0.25">
      <c r="A758" s="6" t="s">
        <v>18</v>
      </c>
      <c r="B758" s="5" t="s">
        <v>18</v>
      </c>
    </row>
    <row r="759" spans="1:2" x14ac:dyDescent="0.25">
      <c r="A759" s="6" t="s">
        <v>18</v>
      </c>
      <c r="B759" s="5" t="s">
        <v>18</v>
      </c>
    </row>
    <row r="760" spans="1:2" x14ac:dyDescent="0.25">
      <c r="A760" s="6" t="s">
        <v>18</v>
      </c>
      <c r="B760" s="5" t="s">
        <v>18</v>
      </c>
    </row>
    <row r="761" spans="1:2" x14ac:dyDescent="0.25">
      <c r="A761" s="6" t="s">
        <v>18</v>
      </c>
      <c r="B761" s="5" t="s">
        <v>18</v>
      </c>
    </row>
    <row r="762" spans="1:2" x14ac:dyDescent="0.25">
      <c r="A762" s="6" t="s">
        <v>18</v>
      </c>
      <c r="B762" s="5" t="s">
        <v>18</v>
      </c>
    </row>
    <row r="763" spans="1:2" x14ac:dyDescent="0.25">
      <c r="A763" s="6" t="s">
        <v>18</v>
      </c>
      <c r="B763" s="5" t="s">
        <v>18</v>
      </c>
    </row>
    <row r="764" spans="1:2" x14ac:dyDescent="0.25">
      <c r="A764" s="6" t="s">
        <v>18</v>
      </c>
      <c r="B764" s="5" t="s">
        <v>18</v>
      </c>
    </row>
    <row r="765" spans="1:2" x14ac:dyDescent="0.25">
      <c r="A765" s="6" t="s">
        <v>18</v>
      </c>
      <c r="B765" s="5" t="s">
        <v>18</v>
      </c>
    </row>
    <row r="766" spans="1:2" x14ac:dyDescent="0.25">
      <c r="A766" s="6" t="s">
        <v>18</v>
      </c>
      <c r="B766" s="5" t="s">
        <v>18</v>
      </c>
    </row>
    <row r="767" spans="1:2" x14ac:dyDescent="0.25">
      <c r="A767" s="6" t="s">
        <v>18</v>
      </c>
      <c r="B767" s="5" t="s">
        <v>18</v>
      </c>
    </row>
    <row r="768" spans="1:2" x14ac:dyDescent="0.25">
      <c r="A768" s="6" t="s">
        <v>18</v>
      </c>
      <c r="B768" s="5" t="s">
        <v>18</v>
      </c>
    </row>
    <row r="769" spans="1:2" x14ac:dyDescent="0.25">
      <c r="A769" s="6" t="s">
        <v>18</v>
      </c>
      <c r="B769" s="5" t="s">
        <v>18</v>
      </c>
    </row>
    <row r="770" spans="1:2" x14ac:dyDescent="0.25">
      <c r="A770" s="6" t="s">
        <v>18</v>
      </c>
      <c r="B770" s="5" t="s">
        <v>18</v>
      </c>
    </row>
    <row r="771" spans="1:2" x14ac:dyDescent="0.25">
      <c r="A771" s="6" t="s">
        <v>18</v>
      </c>
      <c r="B771" s="5" t="s">
        <v>18</v>
      </c>
    </row>
    <row r="772" spans="1:2" x14ac:dyDescent="0.25">
      <c r="A772" s="6" t="s">
        <v>18</v>
      </c>
      <c r="B772" s="5" t="s">
        <v>18</v>
      </c>
    </row>
    <row r="773" spans="1:2" x14ac:dyDescent="0.25">
      <c r="A773" s="6" t="s">
        <v>18</v>
      </c>
      <c r="B773" s="5" t="s">
        <v>18</v>
      </c>
    </row>
    <row r="774" spans="1:2" x14ac:dyDescent="0.25">
      <c r="A774" s="6" t="s">
        <v>18</v>
      </c>
      <c r="B774" s="5" t="s">
        <v>18</v>
      </c>
    </row>
    <row r="775" spans="1:2" x14ac:dyDescent="0.25">
      <c r="A775" s="6" t="s">
        <v>18</v>
      </c>
      <c r="B775" s="5" t="s">
        <v>18</v>
      </c>
    </row>
    <row r="776" spans="1:2" x14ac:dyDescent="0.25">
      <c r="A776" s="6">
        <v>418298.96</v>
      </c>
      <c r="B776" s="5" t="s">
        <v>1011</v>
      </c>
    </row>
    <row r="777" spans="1:2" x14ac:dyDescent="0.25">
      <c r="A777" s="6" t="s">
        <v>18</v>
      </c>
      <c r="B777" s="5" t="s">
        <v>18</v>
      </c>
    </row>
    <row r="778" spans="1:2" x14ac:dyDescent="0.25">
      <c r="A778" s="6" t="s">
        <v>18</v>
      </c>
      <c r="B778" s="5" t="s">
        <v>18</v>
      </c>
    </row>
    <row r="779" spans="1:2" x14ac:dyDescent="0.25">
      <c r="A779" s="6" t="s">
        <v>18</v>
      </c>
      <c r="B779" s="5" t="s">
        <v>18</v>
      </c>
    </row>
    <row r="780" spans="1:2" x14ac:dyDescent="0.25">
      <c r="A780" s="6" t="s">
        <v>18</v>
      </c>
      <c r="B780" s="5" t="s">
        <v>18</v>
      </c>
    </row>
    <row r="781" spans="1:2" x14ac:dyDescent="0.25">
      <c r="A781" s="6" t="s">
        <v>18</v>
      </c>
      <c r="B781" s="5" t="s">
        <v>18</v>
      </c>
    </row>
    <row r="782" spans="1:2" x14ac:dyDescent="0.25">
      <c r="A782" s="6" t="s">
        <v>18</v>
      </c>
      <c r="B782" s="5" t="s">
        <v>18</v>
      </c>
    </row>
    <row r="783" spans="1:2" x14ac:dyDescent="0.25">
      <c r="A783" s="6">
        <v>188256.09</v>
      </c>
      <c r="B783" s="5" t="s">
        <v>1040</v>
      </c>
    </row>
    <row r="784" spans="1:2" x14ac:dyDescent="0.25">
      <c r="A784" s="6" t="s">
        <v>18</v>
      </c>
      <c r="B784" s="5" t="s">
        <v>18</v>
      </c>
    </row>
    <row r="785" spans="1:2" x14ac:dyDescent="0.25">
      <c r="A785" s="6" t="s">
        <v>18</v>
      </c>
      <c r="B785" s="5" t="s">
        <v>18</v>
      </c>
    </row>
    <row r="786" spans="1:2" x14ac:dyDescent="0.25">
      <c r="A786" s="6">
        <v>223637.2</v>
      </c>
      <c r="B786" s="5" t="s">
        <v>1049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1DDA46-E1B2-4FC6-8A6C-116585AB5609}">
  <dimension ref="A1:T108"/>
  <sheetViews>
    <sheetView workbookViewId="0">
      <selection activeCell="C16" sqref="C16"/>
    </sheetView>
  </sheetViews>
  <sheetFormatPr defaultColWidth="8" defaultRowHeight="12.75" x14ac:dyDescent="0.2"/>
  <cols>
    <col min="1" max="20" width="23.42578125" style="7" customWidth="1"/>
    <col min="21" max="16384" width="8" style="7"/>
  </cols>
  <sheetData>
    <row r="1" spans="1:20" x14ac:dyDescent="0.2">
      <c r="A1" s="18" t="s">
        <v>1075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</row>
    <row r="2" spans="1:20" x14ac:dyDescent="0.2">
      <c r="A2" s="16" t="s">
        <v>1074</v>
      </c>
      <c r="B2" s="17">
        <v>44927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</row>
    <row r="3" spans="1:20" x14ac:dyDescent="0.2">
      <c r="A3" s="16" t="s">
        <v>1073</v>
      </c>
      <c r="B3" s="17">
        <v>45016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</row>
    <row r="4" spans="1:20" x14ac:dyDescent="0.2">
      <c r="A4" s="16" t="s">
        <v>1072</v>
      </c>
      <c r="B4" s="10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</row>
    <row r="5" spans="1:20" x14ac:dyDescent="0.2">
      <c r="A5" s="15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</row>
    <row r="6" spans="1:20" ht="25.5" x14ac:dyDescent="0.2">
      <c r="A6" s="13" t="s">
        <v>1071</v>
      </c>
      <c r="B6" s="13" t="s">
        <v>1070</v>
      </c>
      <c r="C6" s="13" t="s">
        <v>1069</v>
      </c>
      <c r="D6" s="13" t="s">
        <v>1068</v>
      </c>
      <c r="E6" s="13" t="s">
        <v>1067</v>
      </c>
      <c r="F6" s="13" t="s">
        <v>1066</v>
      </c>
      <c r="G6" s="13" t="s">
        <v>1065</v>
      </c>
      <c r="H6" s="13"/>
      <c r="I6" s="13" t="s">
        <v>1064</v>
      </c>
      <c r="J6" s="13" t="s">
        <v>1063</v>
      </c>
      <c r="K6" s="13" t="s">
        <v>1062</v>
      </c>
      <c r="L6" s="13" t="s">
        <v>1061</v>
      </c>
      <c r="M6" s="13" t="s">
        <v>1060</v>
      </c>
      <c r="N6" s="13" t="s">
        <v>1059</v>
      </c>
      <c r="O6" s="13"/>
      <c r="P6" s="13" t="s">
        <v>1058</v>
      </c>
      <c r="Q6" s="13" t="s">
        <v>1057</v>
      </c>
      <c r="R6" s="13" t="s">
        <v>1056</v>
      </c>
      <c r="S6" s="13" t="s">
        <v>1055</v>
      </c>
      <c r="T6" s="13" t="s">
        <v>1054</v>
      </c>
    </row>
    <row r="7" spans="1:20" x14ac:dyDescent="0.2">
      <c r="A7" s="10" t="s">
        <v>1053</v>
      </c>
      <c r="B7" s="9">
        <v>0</v>
      </c>
      <c r="C7" s="9">
        <v>360781.56</v>
      </c>
      <c r="D7" s="12">
        <v>360781.56</v>
      </c>
      <c r="E7" s="9">
        <v>429582.87</v>
      </c>
      <c r="F7" s="9">
        <v>0</v>
      </c>
      <c r="G7" s="8">
        <v>429582.87</v>
      </c>
      <c r="H7" s="11"/>
      <c r="I7" s="9">
        <v>0</v>
      </c>
      <c r="J7" s="9">
        <v>359444.73</v>
      </c>
      <c r="K7" s="9">
        <v>359444.73</v>
      </c>
      <c r="L7" s="9">
        <v>0</v>
      </c>
      <c r="M7" s="9">
        <v>1336.83</v>
      </c>
      <c r="N7" s="9">
        <v>1336.83</v>
      </c>
      <c r="O7" s="10"/>
      <c r="P7" s="8">
        <v>-28209275.079999998</v>
      </c>
      <c r="Q7" s="8">
        <v>0</v>
      </c>
      <c r="R7" s="9">
        <v>28638857.949999999</v>
      </c>
      <c r="S7" s="9">
        <v>0</v>
      </c>
      <c r="T7" s="8">
        <v>28638857.949999999</v>
      </c>
    </row>
    <row r="8" spans="1:20" x14ac:dyDescent="0.2">
      <c r="A8" s="10" t="s">
        <v>13</v>
      </c>
      <c r="B8" s="9">
        <v>0</v>
      </c>
      <c r="C8" s="9">
        <v>35596.57</v>
      </c>
      <c r="D8" s="8">
        <v>35596.57</v>
      </c>
      <c r="E8" s="9">
        <v>219938.88</v>
      </c>
      <c r="F8" s="9">
        <v>0</v>
      </c>
      <c r="G8" s="8">
        <v>219938.88</v>
      </c>
      <c r="H8" s="11"/>
      <c r="I8" s="9">
        <v>0</v>
      </c>
      <c r="J8" s="9">
        <v>35596.57</v>
      </c>
      <c r="K8" s="9">
        <v>35596.57</v>
      </c>
      <c r="L8" s="9">
        <v>0</v>
      </c>
      <c r="M8" s="9">
        <v>0</v>
      </c>
      <c r="N8" s="9">
        <v>0</v>
      </c>
      <c r="O8" s="10"/>
      <c r="P8" s="8">
        <v>219938.88</v>
      </c>
      <c r="Q8" s="8">
        <v>0</v>
      </c>
      <c r="R8" s="9">
        <v>0</v>
      </c>
      <c r="S8" s="9">
        <v>0</v>
      </c>
      <c r="T8" s="8">
        <v>0</v>
      </c>
    </row>
    <row r="9" spans="1:20" x14ac:dyDescent="0.2">
      <c r="A9" s="10" t="s">
        <v>40</v>
      </c>
      <c r="B9" s="9">
        <v>-23333.24</v>
      </c>
      <c r="C9" s="9">
        <v>53332.24</v>
      </c>
      <c r="D9" s="8">
        <v>29999</v>
      </c>
      <c r="E9" s="9">
        <v>169850.98</v>
      </c>
      <c r="F9" s="9">
        <v>0</v>
      </c>
      <c r="G9" s="8">
        <v>169850.98</v>
      </c>
      <c r="H9" s="11"/>
      <c r="I9" s="9">
        <v>0</v>
      </c>
      <c r="J9" s="9">
        <v>29999</v>
      </c>
      <c r="K9" s="9">
        <v>29999</v>
      </c>
      <c r="L9" s="9">
        <v>0</v>
      </c>
      <c r="M9" s="9">
        <v>23333.24</v>
      </c>
      <c r="N9" s="9">
        <v>23333.24</v>
      </c>
      <c r="O9" s="10"/>
      <c r="P9" s="8">
        <v>169850.98</v>
      </c>
      <c r="Q9" s="8">
        <v>0</v>
      </c>
      <c r="R9" s="9">
        <v>0</v>
      </c>
      <c r="S9" s="9">
        <v>0</v>
      </c>
      <c r="T9" s="8">
        <v>0</v>
      </c>
    </row>
    <row r="10" spans="1:20" x14ac:dyDescent="0.2">
      <c r="A10" s="10" t="s">
        <v>53</v>
      </c>
      <c r="B10" s="9">
        <v>-6451.13</v>
      </c>
      <c r="C10" s="9">
        <v>44130.69</v>
      </c>
      <c r="D10" s="8">
        <v>37679.56</v>
      </c>
      <c r="E10" s="9">
        <v>284215.39</v>
      </c>
      <c r="F10" s="9">
        <v>0</v>
      </c>
      <c r="G10" s="8">
        <v>284215.39</v>
      </c>
      <c r="H10" s="11"/>
      <c r="I10" s="9">
        <v>0</v>
      </c>
      <c r="J10" s="9">
        <v>7180.1</v>
      </c>
      <c r="K10" s="9">
        <v>7180.1</v>
      </c>
      <c r="L10" s="9">
        <v>0</v>
      </c>
      <c r="M10" s="9">
        <v>36950.589999999997</v>
      </c>
      <c r="N10" s="9">
        <v>36950.589999999997</v>
      </c>
      <c r="O10" s="10"/>
      <c r="P10" s="8">
        <v>284215.39</v>
      </c>
      <c r="Q10" s="8">
        <v>0</v>
      </c>
      <c r="R10" s="9">
        <v>0</v>
      </c>
      <c r="S10" s="9">
        <v>0</v>
      </c>
      <c r="T10" s="8">
        <v>0</v>
      </c>
    </row>
    <row r="11" spans="1:20" x14ac:dyDescent="0.2">
      <c r="A11" s="10" t="s">
        <v>76</v>
      </c>
      <c r="B11" s="9">
        <v>34471.61</v>
      </c>
      <c r="C11" s="9">
        <v>3007</v>
      </c>
      <c r="D11" s="8">
        <v>37478.61</v>
      </c>
      <c r="E11" s="9">
        <v>229919.39</v>
      </c>
      <c r="F11" s="9">
        <v>0</v>
      </c>
      <c r="G11" s="8">
        <v>229919.39</v>
      </c>
      <c r="H11" s="11"/>
      <c r="I11" s="9">
        <v>0</v>
      </c>
      <c r="J11" s="9">
        <v>1139.75</v>
      </c>
      <c r="K11" s="9">
        <v>1139.75</v>
      </c>
      <c r="L11" s="9">
        <v>0</v>
      </c>
      <c r="M11" s="9">
        <v>1867.25</v>
      </c>
      <c r="N11" s="9">
        <v>1867.25</v>
      </c>
      <c r="O11" s="10"/>
      <c r="P11" s="8">
        <v>229919.39</v>
      </c>
      <c r="Q11" s="8">
        <v>0</v>
      </c>
      <c r="R11" s="9">
        <v>0</v>
      </c>
      <c r="S11" s="9">
        <v>0</v>
      </c>
      <c r="T11" s="8">
        <v>0</v>
      </c>
    </row>
    <row r="12" spans="1:20" x14ac:dyDescent="0.2">
      <c r="A12" s="10" t="s">
        <v>89</v>
      </c>
      <c r="B12" s="9">
        <v>0</v>
      </c>
      <c r="C12" s="9">
        <v>0</v>
      </c>
      <c r="D12" s="8">
        <v>0</v>
      </c>
      <c r="E12" s="9">
        <v>193645.86</v>
      </c>
      <c r="F12" s="9">
        <v>0</v>
      </c>
      <c r="G12" s="8">
        <v>193645.86</v>
      </c>
      <c r="H12" s="11"/>
      <c r="I12" s="9">
        <v>0</v>
      </c>
      <c r="J12" s="9">
        <v>0</v>
      </c>
      <c r="K12" s="9">
        <v>0</v>
      </c>
      <c r="L12" s="9">
        <v>0</v>
      </c>
      <c r="M12" s="9">
        <v>0</v>
      </c>
      <c r="N12" s="9">
        <v>0</v>
      </c>
      <c r="O12" s="10"/>
      <c r="P12" s="8">
        <v>193645.86</v>
      </c>
      <c r="Q12" s="8">
        <v>0</v>
      </c>
      <c r="R12" s="9">
        <v>0</v>
      </c>
      <c r="S12" s="9">
        <v>0</v>
      </c>
      <c r="T12" s="8">
        <v>0</v>
      </c>
    </row>
    <row r="13" spans="1:20" x14ac:dyDescent="0.2">
      <c r="A13" s="10" t="s">
        <v>91</v>
      </c>
      <c r="B13" s="9">
        <v>-776</v>
      </c>
      <c r="C13" s="9">
        <v>776</v>
      </c>
      <c r="D13" s="8">
        <v>0</v>
      </c>
      <c r="E13" s="9">
        <v>370265.92</v>
      </c>
      <c r="F13" s="9">
        <v>0</v>
      </c>
      <c r="G13" s="8">
        <v>370265.92</v>
      </c>
      <c r="H13" s="11"/>
      <c r="I13" s="9">
        <v>0</v>
      </c>
      <c r="J13" s="9">
        <v>0</v>
      </c>
      <c r="K13" s="9">
        <v>0</v>
      </c>
      <c r="L13" s="9">
        <v>0</v>
      </c>
      <c r="M13" s="9">
        <v>776</v>
      </c>
      <c r="N13" s="9">
        <v>776</v>
      </c>
      <c r="O13" s="10"/>
      <c r="P13" s="8">
        <v>370265.92</v>
      </c>
      <c r="Q13" s="8">
        <v>0</v>
      </c>
      <c r="R13" s="9">
        <v>0</v>
      </c>
      <c r="S13" s="9">
        <v>0</v>
      </c>
      <c r="T13" s="8">
        <v>0</v>
      </c>
    </row>
    <row r="14" spans="1:20" x14ac:dyDescent="0.2">
      <c r="A14" s="10" t="s">
        <v>97</v>
      </c>
      <c r="B14" s="9">
        <v>0</v>
      </c>
      <c r="C14" s="9">
        <v>0</v>
      </c>
      <c r="D14" s="8">
        <v>0</v>
      </c>
      <c r="E14" s="9">
        <v>360194.97</v>
      </c>
      <c r="F14" s="9">
        <v>0</v>
      </c>
      <c r="G14" s="8">
        <v>360194.97</v>
      </c>
      <c r="H14" s="11"/>
      <c r="I14" s="9">
        <v>0</v>
      </c>
      <c r="J14" s="9">
        <v>0</v>
      </c>
      <c r="K14" s="9">
        <v>0</v>
      </c>
      <c r="L14" s="9">
        <v>0</v>
      </c>
      <c r="M14" s="9">
        <v>0</v>
      </c>
      <c r="N14" s="9">
        <v>0</v>
      </c>
      <c r="O14" s="10"/>
      <c r="P14" s="8">
        <v>360194.97</v>
      </c>
      <c r="Q14" s="8">
        <v>0</v>
      </c>
      <c r="R14" s="9">
        <v>0</v>
      </c>
      <c r="S14" s="9">
        <v>0</v>
      </c>
      <c r="T14" s="8">
        <v>0</v>
      </c>
    </row>
    <row r="15" spans="1:20" x14ac:dyDescent="0.2">
      <c r="A15" s="10" t="s">
        <v>99</v>
      </c>
      <c r="B15" s="9">
        <v>0</v>
      </c>
      <c r="C15" s="9">
        <v>29711.9</v>
      </c>
      <c r="D15" s="8">
        <v>29711.9</v>
      </c>
      <c r="E15" s="9">
        <v>299827.52</v>
      </c>
      <c r="F15" s="9">
        <v>0</v>
      </c>
      <c r="G15" s="8">
        <v>299827.52</v>
      </c>
      <c r="H15" s="11"/>
      <c r="I15" s="9">
        <v>0</v>
      </c>
      <c r="J15" s="9">
        <v>0</v>
      </c>
      <c r="K15" s="9">
        <v>0</v>
      </c>
      <c r="L15" s="9">
        <v>0</v>
      </c>
      <c r="M15" s="9">
        <v>29711.9</v>
      </c>
      <c r="N15" s="9">
        <v>29711.9</v>
      </c>
      <c r="O15" s="10"/>
      <c r="P15" s="8">
        <v>299827.52</v>
      </c>
      <c r="Q15" s="8">
        <v>0</v>
      </c>
      <c r="R15" s="9">
        <v>0</v>
      </c>
      <c r="S15" s="9">
        <v>0</v>
      </c>
      <c r="T15" s="8">
        <v>0</v>
      </c>
    </row>
    <row r="16" spans="1:20" x14ac:dyDescent="0.2">
      <c r="A16" s="10" t="s">
        <v>105</v>
      </c>
      <c r="B16" s="9">
        <v>-4550.04</v>
      </c>
      <c r="C16" s="9">
        <v>6256.97</v>
      </c>
      <c r="D16" s="8">
        <v>1706.93</v>
      </c>
      <c r="E16" s="9">
        <v>234633.56</v>
      </c>
      <c r="F16" s="9">
        <v>0</v>
      </c>
      <c r="G16" s="8">
        <v>234633.56</v>
      </c>
      <c r="H16" s="11"/>
      <c r="I16" s="9">
        <v>0</v>
      </c>
      <c r="J16" s="9">
        <v>0</v>
      </c>
      <c r="K16" s="9">
        <v>0</v>
      </c>
      <c r="L16" s="9">
        <v>0</v>
      </c>
      <c r="M16" s="9">
        <v>6256.97</v>
      </c>
      <c r="N16" s="9">
        <v>6256.97</v>
      </c>
      <c r="O16" s="10"/>
      <c r="P16" s="8">
        <v>234633.56</v>
      </c>
      <c r="Q16" s="8">
        <v>0</v>
      </c>
      <c r="R16" s="9">
        <v>0</v>
      </c>
      <c r="S16" s="9">
        <v>0</v>
      </c>
      <c r="T16" s="8">
        <v>0</v>
      </c>
    </row>
    <row r="17" spans="1:20" x14ac:dyDescent="0.2">
      <c r="A17" s="10" t="s">
        <v>116</v>
      </c>
      <c r="B17" s="9">
        <v>0</v>
      </c>
      <c r="C17" s="9">
        <v>30000</v>
      </c>
      <c r="D17" s="8">
        <v>30000</v>
      </c>
      <c r="E17" s="9">
        <v>334351.45</v>
      </c>
      <c r="F17" s="9">
        <v>0</v>
      </c>
      <c r="G17" s="8">
        <v>334351.45</v>
      </c>
      <c r="H17" s="11"/>
      <c r="I17" s="9">
        <v>0</v>
      </c>
      <c r="J17" s="9">
        <v>0</v>
      </c>
      <c r="K17" s="9">
        <v>0</v>
      </c>
      <c r="L17" s="9">
        <v>0</v>
      </c>
      <c r="M17" s="9">
        <v>30000</v>
      </c>
      <c r="N17" s="9">
        <v>30000</v>
      </c>
      <c r="O17" s="10"/>
      <c r="P17" s="8">
        <v>334351.45</v>
      </c>
      <c r="Q17" s="8">
        <v>0</v>
      </c>
      <c r="R17" s="9">
        <v>0</v>
      </c>
      <c r="S17" s="9">
        <v>0</v>
      </c>
      <c r="T17" s="8">
        <v>0</v>
      </c>
    </row>
    <row r="18" spans="1:20" x14ac:dyDescent="0.2">
      <c r="A18" s="10" t="s">
        <v>122</v>
      </c>
      <c r="B18" s="9">
        <v>-1095071.75</v>
      </c>
      <c r="C18" s="9">
        <v>893720.07</v>
      </c>
      <c r="D18" s="8">
        <v>-201351.67999999999</v>
      </c>
      <c r="E18" s="9">
        <v>269443.34000000003</v>
      </c>
      <c r="F18" s="9">
        <v>0</v>
      </c>
      <c r="G18" s="8">
        <v>269443.34000000003</v>
      </c>
      <c r="H18" s="11"/>
      <c r="I18" s="9">
        <v>0</v>
      </c>
      <c r="J18" s="9">
        <v>0</v>
      </c>
      <c r="K18" s="9">
        <v>0</v>
      </c>
      <c r="L18" s="9">
        <v>0</v>
      </c>
      <c r="M18" s="9">
        <v>893720.07</v>
      </c>
      <c r="N18" s="9">
        <v>893720.07</v>
      </c>
      <c r="O18" s="10"/>
      <c r="P18" s="8">
        <v>269443.34000000003</v>
      </c>
      <c r="Q18" s="8">
        <v>0</v>
      </c>
      <c r="R18" s="9">
        <v>0</v>
      </c>
      <c r="S18" s="9">
        <v>0</v>
      </c>
      <c r="T18" s="8">
        <v>0</v>
      </c>
    </row>
    <row r="19" spans="1:20" x14ac:dyDescent="0.2">
      <c r="A19" s="10" t="s">
        <v>140</v>
      </c>
      <c r="B19" s="9">
        <v>0</v>
      </c>
      <c r="C19" s="9">
        <v>32891.1</v>
      </c>
      <c r="D19" s="8">
        <v>32891.1</v>
      </c>
      <c r="E19" s="9">
        <v>295008.34000000003</v>
      </c>
      <c r="F19" s="9">
        <v>0</v>
      </c>
      <c r="G19" s="8">
        <v>295008.34000000003</v>
      </c>
      <c r="H19" s="11"/>
      <c r="I19" s="9">
        <v>0</v>
      </c>
      <c r="J19" s="9">
        <v>4593.34</v>
      </c>
      <c r="K19" s="9">
        <v>4593.34</v>
      </c>
      <c r="L19" s="9">
        <v>0</v>
      </c>
      <c r="M19" s="9">
        <v>28297.759999999998</v>
      </c>
      <c r="N19" s="9">
        <v>28297.759999999998</v>
      </c>
      <c r="O19" s="10"/>
      <c r="P19" s="8">
        <v>295008.34000000003</v>
      </c>
      <c r="Q19" s="8">
        <v>0</v>
      </c>
      <c r="R19" s="9">
        <v>0</v>
      </c>
      <c r="S19" s="9">
        <v>0</v>
      </c>
      <c r="T19" s="8">
        <v>0</v>
      </c>
    </row>
    <row r="20" spans="1:20" x14ac:dyDescent="0.2">
      <c r="A20" s="10" t="s">
        <v>149</v>
      </c>
      <c r="B20" s="9">
        <v>-22737</v>
      </c>
      <c r="C20" s="9">
        <v>13235.81</v>
      </c>
      <c r="D20" s="8">
        <v>-9501.19</v>
      </c>
      <c r="E20" s="9">
        <v>251185.3</v>
      </c>
      <c r="F20" s="9">
        <v>0</v>
      </c>
      <c r="G20" s="8">
        <v>251185.3</v>
      </c>
      <c r="H20" s="11"/>
      <c r="I20" s="9">
        <v>0</v>
      </c>
      <c r="J20" s="9">
        <v>0</v>
      </c>
      <c r="K20" s="9">
        <v>0</v>
      </c>
      <c r="L20" s="9">
        <v>0</v>
      </c>
      <c r="M20" s="9">
        <v>13235.81</v>
      </c>
      <c r="N20" s="9">
        <v>13235.81</v>
      </c>
      <c r="O20" s="10"/>
      <c r="P20" s="8">
        <v>251185.3</v>
      </c>
      <c r="Q20" s="8">
        <v>0</v>
      </c>
      <c r="R20" s="9">
        <v>0</v>
      </c>
      <c r="S20" s="9">
        <v>0</v>
      </c>
      <c r="T20" s="8">
        <v>0</v>
      </c>
    </row>
    <row r="21" spans="1:20" x14ac:dyDescent="0.2">
      <c r="A21" s="10" t="s">
        <v>156</v>
      </c>
      <c r="B21" s="9">
        <v>0</v>
      </c>
      <c r="C21" s="9">
        <v>0</v>
      </c>
      <c r="D21" s="8">
        <v>0</v>
      </c>
      <c r="E21" s="9">
        <v>283175.52</v>
      </c>
      <c r="F21" s="9">
        <v>0</v>
      </c>
      <c r="G21" s="8">
        <v>283175.52</v>
      </c>
      <c r="H21" s="11"/>
      <c r="I21" s="9">
        <v>0</v>
      </c>
      <c r="J21" s="9">
        <v>0</v>
      </c>
      <c r="K21" s="9">
        <v>0</v>
      </c>
      <c r="L21" s="9">
        <v>0</v>
      </c>
      <c r="M21" s="9">
        <v>0</v>
      </c>
      <c r="N21" s="9">
        <v>0</v>
      </c>
      <c r="O21" s="10"/>
      <c r="P21" s="8">
        <v>283175.52</v>
      </c>
      <c r="Q21" s="8">
        <v>0</v>
      </c>
      <c r="R21" s="9">
        <v>0</v>
      </c>
      <c r="S21" s="9">
        <v>0</v>
      </c>
      <c r="T21" s="8">
        <v>0</v>
      </c>
    </row>
    <row r="22" spans="1:20" x14ac:dyDescent="0.2">
      <c r="A22" s="10" t="s">
        <v>158</v>
      </c>
      <c r="B22" s="9">
        <v>80659.61</v>
      </c>
      <c r="C22" s="9">
        <v>20579.39</v>
      </c>
      <c r="D22" s="8">
        <v>101239</v>
      </c>
      <c r="E22" s="9">
        <v>218167.65</v>
      </c>
      <c r="F22" s="9">
        <v>218480</v>
      </c>
      <c r="G22" s="8">
        <v>436647.65</v>
      </c>
      <c r="H22" s="11"/>
      <c r="I22" s="9">
        <v>0</v>
      </c>
      <c r="J22" s="9">
        <v>0</v>
      </c>
      <c r="K22" s="9">
        <v>0</v>
      </c>
      <c r="L22" s="9">
        <v>0</v>
      </c>
      <c r="M22" s="9">
        <v>20579.39</v>
      </c>
      <c r="N22" s="9">
        <v>20579.39</v>
      </c>
      <c r="O22" s="10"/>
      <c r="P22" s="8">
        <v>218167.65</v>
      </c>
      <c r="Q22" s="8">
        <v>218480</v>
      </c>
      <c r="R22" s="9">
        <v>0</v>
      </c>
      <c r="S22" s="9">
        <v>0</v>
      </c>
      <c r="T22" s="8">
        <v>0</v>
      </c>
    </row>
    <row r="23" spans="1:20" x14ac:dyDescent="0.2">
      <c r="A23" s="10" t="s">
        <v>173</v>
      </c>
      <c r="B23" s="9">
        <v>-15214.59</v>
      </c>
      <c r="C23" s="9">
        <v>79057.320000000007</v>
      </c>
      <c r="D23" s="8">
        <v>63842.73</v>
      </c>
      <c r="E23" s="9">
        <v>309664.28999999998</v>
      </c>
      <c r="F23" s="9">
        <v>450998.33</v>
      </c>
      <c r="G23" s="8">
        <v>760662.62</v>
      </c>
      <c r="H23" s="11"/>
      <c r="I23" s="9">
        <v>0</v>
      </c>
      <c r="J23" s="9">
        <v>0</v>
      </c>
      <c r="K23" s="9">
        <v>0</v>
      </c>
      <c r="L23" s="9">
        <v>0</v>
      </c>
      <c r="M23" s="9">
        <v>79057.320000000007</v>
      </c>
      <c r="N23" s="9">
        <v>79057.320000000007</v>
      </c>
      <c r="O23" s="10"/>
      <c r="P23" s="8">
        <v>309664.28999999998</v>
      </c>
      <c r="Q23" s="8">
        <v>450998.33</v>
      </c>
      <c r="R23" s="9">
        <v>0</v>
      </c>
      <c r="S23" s="9">
        <v>0</v>
      </c>
      <c r="T23" s="8">
        <v>0</v>
      </c>
    </row>
    <row r="24" spans="1:20" x14ac:dyDescent="0.2">
      <c r="A24" s="10" t="s">
        <v>183</v>
      </c>
      <c r="B24" s="9">
        <v>-3620.77</v>
      </c>
      <c r="C24" s="9">
        <v>33620.769999999997</v>
      </c>
      <c r="D24" s="8">
        <v>30000</v>
      </c>
      <c r="E24" s="9">
        <v>298931.39</v>
      </c>
      <c r="F24" s="9">
        <v>0</v>
      </c>
      <c r="G24" s="8">
        <v>298931.39</v>
      </c>
      <c r="H24" s="11"/>
      <c r="I24" s="9">
        <v>0</v>
      </c>
      <c r="J24" s="9">
        <v>30000</v>
      </c>
      <c r="K24" s="9">
        <v>30000</v>
      </c>
      <c r="L24" s="9">
        <v>0</v>
      </c>
      <c r="M24" s="9">
        <v>3620.77</v>
      </c>
      <c r="N24" s="9">
        <v>3620.77</v>
      </c>
      <c r="O24" s="10"/>
      <c r="P24" s="8">
        <v>298931.39</v>
      </c>
      <c r="Q24" s="8">
        <v>0</v>
      </c>
      <c r="R24" s="9">
        <v>0</v>
      </c>
      <c r="S24" s="9">
        <v>0</v>
      </c>
      <c r="T24" s="8">
        <v>0</v>
      </c>
    </row>
    <row r="25" spans="1:20" x14ac:dyDescent="0.2">
      <c r="A25" s="10" t="s">
        <v>191</v>
      </c>
      <c r="B25" s="9">
        <v>233.8</v>
      </c>
      <c r="C25" s="9">
        <v>6693.33</v>
      </c>
      <c r="D25" s="8">
        <v>6927.13</v>
      </c>
      <c r="E25" s="9">
        <v>266952.5</v>
      </c>
      <c r="F25" s="9">
        <v>9426.4500000000007</v>
      </c>
      <c r="G25" s="8">
        <v>276378.95</v>
      </c>
      <c r="H25" s="11"/>
      <c r="I25" s="9">
        <v>0</v>
      </c>
      <c r="J25" s="9">
        <v>6693.33</v>
      </c>
      <c r="K25" s="9">
        <v>6693.33</v>
      </c>
      <c r="L25" s="9">
        <v>0</v>
      </c>
      <c r="M25" s="9">
        <v>0</v>
      </c>
      <c r="N25" s="9">
        <v>0</v>
      </c>
      <c r="O25" s="10"/>
      <c r="P25" s="8">
        <v>266952.5</v>
      </c>
      <c r="Q25" s="8">
        <v>9426.4500000000007</v>
      </c>
      <c r="R25" s="9">
        <v>0</v>
      </c>
      <c r="S25" s="9">
        <v>0</v>
      </c>
      <c r="T25" s="8">
        <v>0</v>
      </c>
    </row>
    <row r="26" spans="1:20" x14ac:dyDescent="0.2">
      <c r="A26" s="10" t="s">
        <v>205</v>
      </c>
      <c r="B26" s="9">
        <v>-30000</v>
      </c>
      <c r="C26" s="9">
        <v>33479.9</v>
      </c>
      <c r="D26" s="8">
        <v>3479.9</v>
      </c>
      <c r="E26" s="9">
        <v>239243.05</v>
      </c>
      <c r="F26" s="9">
        <v>0.03</v>
      </c>
      <c r="G26" s="8">
        <v>239243.08</v>
      </c>
      <c r="H26" s="11"/>
      <c r="I26" s="9">
        <v>0</v>
      </c>
      <c r="J26" s="9">
        <v>3479.9</v>
      </c>
      <c r="K26" s="9">
        <v>3479.9</v>
      </c>
      <c r="L26" s="9">
        <v>0</v>
      </c>
      <c r="M26" s="9">
        <v>30000</v>
      </c>
      <c r="N26" s="9">
        <v>30000</v>
      </c>
      <c r="O26" s="10"/>
      <c r="P26" s="8">
        <v>239243.05</v>
      </c>
      <c r="Q26" s="8">
        <v>0.03</v>
      </c>
      <c r="R26" s="9">
        <v>0</v>
      </c>
      <c r="S26" s="9">
        <v>0</v>
      </c>
      <c r="T26" s="8">
        <v>0</v>
      </c>
    </row>
    <row r="27" spans="1:20" x14ac:dyDescent="0.2">
      <c r="A27" s="10" t="s">
        <v>219</v>
      </c>
      <c r="B27" s="9">
        <v>-339685.41</v>
      </c>
      <c r="C27" s="9">
        <v>2226.6</v>
      </c>
      <c r="D27" s="8">
        <v>-337458.81</v>
      </c>
      <c r="E27" s="9">
        <v>175346.3</v>
      </c>
      <c r="F27" s="9">
        <v>0</v>
      </c>
      <c r="G27" s="8">
        <v>175346.3</v>
      </c>
      <c r="H27" s="11"/>
      <c r="I27" s="9">
        <v>0</v>
      </c>
      <c r="J27" s="9">
        <v>2226.6</v>
      </c>
      <c r="K27" s="9">
        <v>2226.6</v>
      </c>
      <c r="L27" s="9">
        <v>0</v>
      </c>
      <c r="M27" s="9">
        <v>0</v>
      </c>
      <c r="N27" s="9">
        <v>0</v>
      </c>
      <c r="O27" s="10"/>
      <c r="P27" s="8">
        <v>175346.3</v>
      </c>
      <c r="Q27" s="8">
        <v>0</v>
      </c>
      <c r="R27" s="9">
        <v>0</v>
      </c>
      <c r="S27" s="9">
        <v>0</v>
      </c>
      <c r="T27" s="8">
        <v>0</v>
      </c>
    </row>
    <row r="28" spans="1:20" x14ac:dyDescent="0.2">
      <c r="A28" s="10" t="s">
        <v>228</v>
      </c>
      <c r="B28" s="9">
        <v>-277473.95</v>
      </c>
      <c r="C28" s="9">
        <v>359002.44</v>
      </c>
      <c r="D28" s="8">
        <v>81528.490000000005</v>
      </c>
      <c r="E28" s="9">
        <v>271300.15000000002</v>
      </c>
      <c r="F28" s="9">
        <v>0</v>
      </c>
      <c r="G28" s="8">
        <v>271300.15000000002</v>
      </c>
      <c r="H28" s="11"/>
      <c r="I28" s="9">
        <v>0</v>
      </c>
      <c r="J28" s="9">
        <v>0</v>
      </c>
      <c r="K28" s="9">
        <v>0</v>
      </c>
      <c r="L28" s="9">
        <v>0</v>
      </c>
      <c r="M28" s="9">
        <v>359002.44</v>
      </c>
      <c r="N28" s="9">
        <v>359002.44</v>
      </c>
      <c r="O28" s="10"/>
      <c r="P28" s="8">
        <v>271300.15000000002</v>
      </c>
      <c r="Q28" s="8">
        <v>0</v>
      </c>
      <c r="R28" s="9">
        <v>0</v>
      </c>
      <c r="S28" s="9">
        <v>0</v>
      </c>
      <c r="T28" s="8">
        <v>0</v>
      </c>
    </row>
    <row r="29" spans="1:20" x14ac:dyDescent="0.2">
      <c r="A29" s="10" t="s">
        <v>240</v>
      </c>
      <c r="B29" s="9">
        <v>0</v>
      </c>
      <c r="C29" s="9">
        <v>28147.25</v>
      </c>
      <c r="D29" s="8">
        <v>28147.25</v>
      </c>
      <c r="E29" s="9">
        <v>355042.18</v>
      </c>
      <c r="F29" s="9">
        <v>0</v>
      </c>
      <c r="G29" s="8">
        <v>355042.18</v>
      </c>
      <c r="H29" s="11"/>
      <c r="I29" s="9">
        <v>0</v>
      </c>
      <c r="J29" s="9">
        <v>28147.25</v>
      </c>
      <c r="K29" s="9">
        <v>28147.25</v>
      </c>
      <c r="L29" s="9">
        <v>0</v>
      </c>
      <c r="M29" s="9">
        <v>0</v>
      </c>
      <c r="N29" s="9">
        <v>0</v>
      </c>
      <c r="O29" s="10"/>
      <c r="P29" s="8">
        <v>355042.18</v>
      </c>
      <c r="Q29" s="8">
        <v>0</v>
      </c>
      <c r="R29" s="9">
        <v>0</v>
      </c>
      <c r="S29" s="9">
        <v>0</v>
      </c>
      <c r="T29" s="8">
        <v>0</v>
      </c>
    </row>
    <row r="30" spans="1:20" x14ac:dyDescent="0.2">
      <c r="A30" s="10" t="s">
        <v>246</v>
      </c>
      <c r="B30" s="9">
        <v>-7671.25</v>
      </c>
      <c r="C30" s="9">
        <v>59627.13</v>
      </c>
      <c r="D30" s="8">
        <v>51955.88</v>
      </c>
      <c r="E30" s="9">
        <v>588653.01</v>
      </c>
      <c r="F30" s="9">
        <v>440000</v>
      </c>
      <c r="G30" s="8">
        <v>1028653.01</v>
      </c>
      <c r="H30" s="11"/>
      <c r="I30" s="9">
        <v>0</v>
      </c>
      <c r="J30" s="9">
        <v>11191.6</v>
      </c>
      <c r="K30" s="9">
        <v>11191.6</v>
      </c>
      <c r="L30" s="9">
        <v>0</v>
      </c>
      <c r="M30" s="9">
        <v>48435.53</v>
      </c>
      <c r="N30" s="9">
        <v>48435.53</v>
      </c>
      <c r="O30" s="10"/>
      <c r="P30" s="8">
        <v>342431.31</v>
      </c>
      <c r="Q30" s="8">
        <v>440000</v>
      </c>
      <c r="R30" s="9">
        <v>246221.7</v>
      </c>
      <c r="S30" s="9">
        <v>0</v>
      </c>
      <c r="T30" s="8">
        <v>246221.7</v>
      </c>
    </row>
    <row r="31" spans="1:20" x14ac:dyDescent="0.2">
      <c r="A31" s="10" t="s">
        <v>268</v>
      </c>
      <c r="B31" s="9">
        <v>-12700.21</v>
      </c>
      <c r="C31" s="9">
        <v>202332.79</v>
      </c>
      <c r="D31" s="8">
        <v>189632.58</v>
      </c>
      <c r="E31" s="9">
        <v>289723.73</v>
      </c>
      <c r="F31" s="9">
        <v>50800.84</v>
      </c>
      <c r="G31" s="8">
        <v>340524.57</v>
      </c>
      <c r="H31" s="11"/>
      <c r="I31" s="9">
        <v>0</v>
      </c>
      <c r="J31" s="9">
        <v>2260.36</v>
      </c>
      <c r="K31" s="9">
        <v>2260.36</v>
      </c>
      <c r="L31" s="9">
        <v>0</v>
      </c>
      <c r="M31" s="9">
        <v>200072.43</v>
      </c>
      <c r="N31" s="9">
        <v>200072.43</v>
      </c>
      <c r="O31" s="10"/>
      <c r="P31" s="8">
        <v>289723.73</v>
      </c>
      <c r="Q31" s="8">
        <v>50800.84</v>
      </c>
      <c r="R31" s="9">
        <v>0</v>
      </c>
      <c r="S31" s="9">
        <v>0</v>
      </c>
      <c r="T31" s="8">
        <v>0</v>
      </c>
    </row>
    <row r="32" spans="1:20" x14ac:dyDescent="0.2">
      <c r="A32" s="10" t="s">
        <v>285</v>
      </c>
      <c r="B32" s="9">
        <v>0</v>
      </c>
      <c r="C32" s="9">
        <v>0</v>
      </c>
      <c r="D32" s="8">
        <v>0</v>
      </c>
      <c r="E32" s="9">
        <v>343873.55</v>
      </c>
      <c r="F32" s="9">
        <v>0</v>
      </c>
      <c r="G32" s="8">
        <v>343873.55</v>
      </c>
      <c r="H32" s="11"/>
      <c r="I32" s="9">
        <v>0</v>
      </c>
      <c r="J32" s="9">
        <v>0</v>
      </c>
      <c r="K32" s="9">
        <v>0</v>
      </c>
      <c r="L32" s="9">
        <v>0</v>
      </c>
      <c r="M32" s="9">
        <v>0</v>
      </c>
      <c r="N32" s="9">
        <v>0</v>
      </c>
      <c r="O32" s="10"/>
      <c r="P32" s="8">
        <v>343873.55</v>
      </c>
      <c r="Q32" s="8">
        <v>0</v>
      </c>
      <c r="R32" s="9">
        <v>0</v>
      </c>
      <c r="S32" s="9">
        <v>0</v>
      </c>
      <c r="T32" s="8">
        <v>0</v>
      </c>
    </row>
    <row r="33" spans="1:20" x14ac:dyDescent="0.2">
      <c r="A33" s="10" t="s">
        <v>287</v>
      </c>
      <c r="B33" s="9">
        <v>0</v>
      </c>
      <c r="C33" s="9">
        <v>10148.6</v>
      </c>
      <c r="D33" s="8">
        <v>10148.6</v>
      </c>
      <c r="E33" s="9">
        <v>234716.38</v>
      </c>
      <c r="F33" s="9">
        <v>0</v>
      </c>
      <c r="G33" s="8">
        <v>234716.38</v>
      </c>
      <c r="H33" s="11"/>
      <c r="I33" s="9">
        <v>0</v>
      </c>
      <c r="J33" s="9">
        <v>10148.6</v>
      </c>
      <c r="K33" s="9">
        <v>10148.6</v>
      </c>
      <c r="L33" s="9">
        <v>0</v>
      </c>
      <c r="M33" s="9">
        <v>0</v>
      </c>
      <c r="N33" s="9">
        <v>0</v>
      </c>
      <c r="O33" s="10"/>
      <c r="P33" s="8">
        <v>234716.38</v>
      </c>
      <c r="Q33" s="8">
        <v>0</v>
      </c>
      <c r="R33" s="9">
        <v>0</v>
      </c>
      <c r="S33" s="9">
        <v>0</v>
      </c>
      <c r="T33" s="8">
        <v>0</v>
      </c>
    </row>
    <row r="34" spans="1:20" x14ac:dyDescent="0.2">
      <c r="A34" s="10" t="s">
        <v>297</v>
      </c>
      <c r="B34" s="9">
        <v>-16045.5</v>
      </c>
      <c r="C34" s="9">
        <v>0</v>
      </c>
      <c r="D34" s="8">
        <v>-16045.5</v>
      </c>
      <c r="E34" s="9">
        <v>243782.31</v>
      </c>
      <c r="F34" s="9">
        <v>31171.759999999998</v>
      </c>
      <c r="G34" s="8">
        <v>274954.07</v>
      </c>
      <c r="H34" s="11"/>
      <c r="I34" s="9">
        <v>0</v>
      </c>
      <c r="J34" s="9">
        <v>0</v>
      </c>
      <c r="K34" s="9">
        <v>0</v>
      </c>
      <c r="L34" s="9">
        <v>0</v>
      </c>
      <c r="M34" s="9">
        <v>0</v>
      </c>
      <c r="N34" s="9">
        <v>0</v>
      </c>
      <c r="O34" s="10"/>
      <c r="P34" s="8">
        <v>243782.31</v>
      </c>
      <c r="Q34" s="8">
        <v>31171.759999999998</v>
      </c>
      <c r="R34" s="9">
        <v>0</v>
      </c>
      <c r="S34" s="9">
        <v>0</v>
      </c>
      <c r="T34" s="8">
        <v>0</v>
      </c>
    </row>
    <row r="35" spans="1:20" x14ac:dyDescent="0.2">
      <c r="A35" s="10" t="s">
        <v>304</v>
      </c>
      <c r="B35" s="9">
        <v>-16963.18</v>
      </c>
      <c r="C35" s="9">
        <v>86293.07</v>
      </c>
      <c r="D35" s="8">
        <v>69329.89</v>
      </c>
      <c r="E35" s="9">
        <v>311872.71000000002</v>
      </c>
      <c r="F35" s="9">
        <v>0</v>
      </c>
      <c r="G35" s="8">
        <v>311872.71000000002</v>
      </c>
      <c r="H35" s="11"/>
      <c r="I35" s="9">
        <v>0</v>
      </c>
      <c r="J35" s="9">
        <v>0</v>
      </c>
      <c r="K35" s="9">
        <v>0</v>
      </c>
      <c r="L35" s="9">
        <v>0</v>
      </c>
      <c r="M35" s="9">
        <v>86293.07</v>
      </c>
      <c r="N35" s="9">
        <v>86293.07</v>
      </c>
      <c r="O35" s="10"/>
      <c r="P35" s="8">
        <v>311872.71000000002</v>
      </c>
      <c r="Q35" s="8">
        <v>0</v>
      </c>
      <c r="R35" s="9">
        <v>0</v>
      </c>
      <c r="S35" s="9">
        <v>0</v>
      </c>
      <c r="T35" s="8">
        <v>0</v>
      </c>
    </row>
    <row r="36" spans="1:20" x14ac:dyDescent="0.2">
      <c r="A36" s="10" t="s">
        <v>314</v>
      </c>
      <c r="B36" s="9">
        <v>-373458.65</v>
      </c>
      <c r="C36" s="9">
        <v>384052.27</v>
      </c>
      <c r="D36" s="8">
        <v>10593.62</v>
      </c>
      <c r="E36" s="9">
        <v>248260.04</v>
      </c>
      <c r="F36" s="9">
        <v>0</v>
      </c>
      <c r="G36" s="8">
        <v>248260.04</v>
      </c>
      <c r="H36" s="11"/>
      <c r="I36" s="9">
        <v>0</v>
      </c>
      <c r="J36" s="9">
        <v>10593.62</v>
      </c>
      <c r="K36" s="9">
        <v>10593.62</v>
      </c>
      <c r="L36" s="9">
        <v>0</v>
      </c>
      <c r="M36" s="9">
        <v>373458.65</v>
      </c>
      <c r="N36" s="9">
        <v>373458.65</v>
      </c>
      <c r="O36" s="10"/>
      <c r="P36" s="8">
        <v>248260.04</v>
      </c>
      <c r="Q36" s="8">
        <v>0</v>
      </c>
      <c r="R36" s="9">
        <v>0</v>
      </c>
      <c r="S36" s="9">
        <v>0</v>
      </c>
      <c r="T36" s="8">
        <v>0</v>
      </c>
    </row>
    <row r="37" spans="1:20" x14ac:dyDescent="0.2">
      <c r="A37" s="10" t="s">
        <v>324</v>
      </c>
      <c r="B37" s="9">
        <v>382340</v>
      </c>
      <c r="C37" s="9">
        <v>0</v>
      </c>
      <c r="D37" s="8">
        <v>382340</v>
      </c>
      <c r="E37" s="9">
        <v>199598.8</v>
      </c>
      <c r="F37" s="9">
        <v>0</v>
      </c>
      <c r="G37" s="8">
        <v>199598.8</v>
      </c>
      <c r="H37" s="11"/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v>0</v>
      </c>
      <c r="O37" s="10"/>
      <c r="P37" s="8">
        <v>199598.8</v>
      </c>
      <c r="Q37" s="8">
        <v>0</v>
      </c>
      <c r="R37" s="9">
        <v>0</v>
      </c>
      <c r="S37" s="9">
        <v>0</v>
      </c>
      <c r="T37" s="8">
        <v>0</v>
      </c>
    </row>
    <row r="38" spans="1:20" x14ac:dyDescent="0.2">
      <c r="A38" s="10" t="s">
        <v>327</v>
      </c>
      <c r="B38" s="9">
        <v>-178098.08</v>
      </c>
      <c r="C38" s="9">
        <v>591392.82999999996</v>
      </c>
      <c r="D38" s="8">
        <v>413294.75</v>
      </c>
      <c r="E38" s="9">
        <v>422411.37</v>
      </c>
      <c r="F38" s="9">
        <v>330635.8</v>
      </c>
      <c r="G38" s="8">
        <v>753047.17</v>
      </c>
      <c r="H38" s="11"/>
      <c r="I38" s="9">
        <v>0</v>
      </c>
      <c r="J38" s="9">
        <v>46441.19</v>
      </c>
      <c r="K38" s="9">
        <v>46441.19</v>
      </c>
      <c r="L38" s="9">
        <v>0</v>
      </c>
      <c r="M38" s="9">
        <v>544951.64</v>
      </c>
      <c r="N38" s="9">
        <v>544951.64</v>
      </c>
      <c r="O38" s="10"/>
      <c r="P38" s="8">
        <v>422411.37</v>
      </c>
      <c r="Q38" s="8">
        <v>330635.8</v>
      </c>
      <c r="R38" s="9">
        <v>0</v>
      </c>
      <c r="S38" s="9">
        <v>0</v>
      </c>
      <c r="T38" s="8">
        <v>0</v>
      </c>
    </row>
    <row r="39" spans="1:20" x14ac:dyDescent="0.2">
      <c r="A39" s="10" t="s">
        <v>348</v>
      </c>
      <c r="B39" s="9">
        <v>0</v>
      </c>
      <c r="C39" s="9">
        <v>0</v>
      </c>
      <c r="D39" s="8">
        <v>0</v>
      </c>
      <c r="E39" s="9">
        <v>165204.48000000001</v>
      </c>
      <c r="F39" s="9">
        <v>0</v>
      </c>
      <c r="G39" s="8">
        <v>165204.48000000001</v>
      </c>
      <c r="H39" s="11"/>
      <c r="I39" s="9">
        <v>0</v>
      </c>
      <c r="J39" s="9">
        <v>0</v>
      </c>
      <c r="K39" s="9">
        <v>0</v>
      </c>
      <c r="L39" s="9">
        <v>0</v>
      </c>
      <c r="M39" s="9">
        <v>0</v>
      </c>
      <c r="N39" s="9">
        <v>0</v>
      </c>
      <c r="O39" s="10"/>
      <c r="P39" s="8">
        <v>165204.48000000001</v>
      </c>
      <c r="Q39" s="8">
        <v>0</v>
      </c>
      <c r="R39" s="9">
        <v>0</v>
      </c>
      <c r="S39" s="9">
        <v>0</v>
      </c>
      <c r="T39" s="8">
        <v>0</v>
      </c>
    </row>
    <row r="40" spans="1:20" x14ac:dyDescent="0.2">
      <c r="A40" s="10" t="s">
        <v>350</v>
      </c>
      <c r="B40" s="9">
        <v>0</v>
      </c>
      <c r="C40" s="9">
        <v>55299</v>
      </c>
      <c r="D40" s="8">
        <v>55299</v>
      </c>
      <c r="E40" s="9">
        <v>333030.49</v>
      </c>
      <c r="F40" s="9">
        <v>0</v>
      </c>
      <c r="G40" s="8">
        <v>333030.49</v>
      </c>
      <c r="H40" s="11"/>
      <c r="I40" s="9">
        <v>0</v>
      </c>
      <c r="J40" s="9">
        <v>5055.3500000000004</v>
      </c>
      <c r="K40" s="9">
        <v>5055.3500000000004</v>
      </c>
      <c r="L40" s="9">
        <v>0</v>
      </c>
      <c r="M40" s="9">
        <v>50243.65</v>
      </c>
      <c r="N40" s="9">
        <v>50243.65</v>
      </c>
      <c r="O40" s="10"/>
      <c r="P40" s="8">
        <v>333030.49</v>
      </c>
      <c r="Q40" s="8">
        <v>0</v>
      </c>
      <c r="R40" s="9">
        <v>0</v>
      </c>
      <c r="S40" s="9">
        <v>0</v>
      </c>
      <c r="T40" s="8">
        <v>0</v>
      </c>
    </row>
    <row r="41" spans="1:20" x14ac:dyDescent="0.2">
      <c r="A41" s="10" t="s">
        <v>363</v>
      </c>
      <c r="B41" s="9">
        <v>-30000</v>
      </c>
      <c r="C41" s="9">
        <v>5917</v>
      </c>
      <c r="D41" s="8">
        <v>-24083</v>
      </c>
      <c r="E41" s="9">
        <v>249205.46</v>
      </c>
      <c r="F41" s="9">
        <v>0</v>
      </c>
      <c r="G41" s="8">
        <v>249205.46</v>
      </c>
      <c r="H41" s="11"/>
      <c r="I41" s="9">
        <v>0</v>
      </c>
      <c r="J41" s="9">
        <v>5917</v>
      </c>
      <c r="K41" s="9">
        <v>5917</v>
      </c>
      <c r="L41" s="9">
        <v>0</v>
      </c>
      <c r="M41" s="9">
        <v>0</v>
      </c>
      <c r="N41" s="9">
        <v>0</v>
      </c>
      <c r="O41" s="10"/>
      <c r="P41" s="8">
        <v>249205.46</v>
      </c>
      <c r="Q41" s="8">
        <v>0</v>
      </c>
      <c r="R41" s="9">
        <v>0</v>
      </c>
      <c r="S41" s="9">
        <v>0</v>
      </c>
      <c r="T41" s="8">
        <v>0</v>
      </c>
    </row>
    <row r="42" spans="1:20" x14ac:dyDescent="0.2">
      <c r="A42" s="10" t="s">
        <v>369</v>
      </c>
      <c r="B42" s="9">
        <v>-157368.26</v>
      </c>
      <c r="C42" s="9">
        <v>141577.5</v>
      </c>
      <c r="D42" s="8">
        <v>-15790.76</v>
      </c>
      <c r="E42" s="9">
        <v>278322.63</v>
      </c>
      <c r="F42" s="9">
        <v>0</v>
      </c>
      <c r="G42" s="8">
        <v>278322.63</v>
      </c>
      <c r="H42" s="11"/>
      <c r="I42" s="9">
        <v>0</v>
      </c>
      <c r="J42" s="9">
        <v>0</v>
      </c>
      <c r="K42" s="9">
        <v>0</v>
      </c>
      <c r="L42" s="9">
        <v>0</v>
      </c>
      <c r="M42" s="9">
        <v>141577.5</v>
      </c>
      <c r="N42" s="9">
        <v>141577.5</v>
      </c>
      <c r="O42" s="10"/>
      <c r="P42" s="8">
        <v>278322.63</v>
      </c>
      <c r="Q42" s="8">
        <v>0</v>
      </c>
      <c r="R42" s="9">
        <v>0</v>
      </c>
      <c r="S42" s="9">
        <v>0</v>
      </c>
      <c r="T42" s="8">
        <v>0</v>
      </c>
    </row>
    <row r="43" spans="1:20" x14ac:dyDescent="0.2">
      <c r="A43" s="10" t="s">
        <v>394</v>
      </c>
      <c r="B43" s="9">
        <v>0</v>
      </c>
      <c r="C43" s="9">
        <v>35740.839999999997</v>
      </c>
      <c r="D43" s="8">
        <v>35740.839999999997</v>
      </c>
      <c r="E43" s="9">
        <v>239534.55</v>
      </c>
      <c r="F43" s="9">
        <v>7200</v>
      </c>
      <c r="G43" s="8">
        <v>246734.55</v>
      </c>
      <c r="H43" s="11"/>
      <c r="I43" s="9">
        <v>0</v>
      </c>
      <c r="J43" s="9">
        <v>26740.84</v>
      </c>
      <c r="K43" s="9">
        <v>26740.84</v>
      </c>
      <c r="L43" s="9">
        <v>0</v>
      </c>
      <c r="M43" s="9">
        <v>9000</v>
      </c>
      <c r="N43" s="9">
        <v>9000</v>
      </c>
      <c r="O43" s="10"/>
      <c r="P43" s="8">
        <v>239534.55</v>
      </c>
      <c r="Q43" s="8">
        <v>7200</v>
      </c>
      <c r="R43" s="9">
        <v>0</v>
      </c>
      <c r="S43" s="9">
        <v>0</v>
      </c>
      <c r="T43" s="8">
        <v>0</v>
      </c>
    </row>
    <row r="44" spans="1:20" x14ac:dyDescent="0.2">
      <c r="A44" s="10" t="s">
        <v>415</v>
      </c>
      <c r="B44" s="9">
        <v>0</v>
      </c>
      <c r="C44" s="9">
        <v>16667.18</v>
      </c>
      <c r="D44" s="8">
        <v>16667.18</v>
      </c>
      <c r="E44" s="9">
        <v>252090.95</v>
      </c>
      <c r="F44" s="9">
        <v>0</v>
      </c>
      <c r="G44" s="8">
        <v>252090.95</v>
      </c>
      <c r="H44" s="11"/>
      <c r="I44" s="9">
        <v>0</v>
      </c>
      <c r="J44" s="9">
        <v>16667.18</v>
      </c>
      <c r="K44" s="9">
        <v>16667.18</v>
      </c>
      <c r="L44" s="9">
        <v>0</v>
      </c>
      <c r="M44" s="9">
        <v>0</v>
      </c>
      <c r="N44" s="9">
        <v>0</v>
      </c>
      <c r="O44" s="10"/>
      <c r="P44" s="8">
        <v>252090.95</v>
      </c>
      <c r="Q44" s="8">
        <v>0</v>
      </c>
      <c r="R44" s="9">
        <v>0</v>
      </c>
      <c r="S44" s="9">
        <v>0</v>
      </c>
      <c r="T44" s="8">
        <v>0</v>
      </c>
    </row>
    <row r="45" spans="1:20" x14ac:dyDescent="0.2">
      <c r="A45" s="10" t="s">
        <v>430</v>
      </c>
      <c r="B45" s="9">
        <v>-122617.96</v>
      </c>
      <c r="C45" s="9">
        <v>121162.38</v>
      </c>
      <c r="D45" s="8">
        <v>-1455.58</v>
      </c>
      <c r="E45" s="9">
        <v>252537.86</v>
      </c>
      <c r="F45" s="9">
        <v>23874.66</v>
      </c>
      <c r="G45" s="8">
        <v>276412.52</v>
      </c>
      <c r="H45" s="11"/>
      <c r="I45" s="9">
        <v>0</v>
      </c>
      <c r="J45" s="9">
        <v>0</v>
      </c>
      <c r="K45" s="9">
        <v>0</v>
      </c>
      <c r="L45" s="9">
        <v>0</v>
      </c>
      <c r="M45" s="9">
        <v>121162.38</v>
      </c>
      <c r="N45" s="9">
        <v>121162.38</v>
      </c>
      <c r="O45" s="10"/>
      <c r="P45" s="8">
        <v>252537.86</v>
      </c>
      <c r="Q45" s="8">
        <v>23874.66</v>
      </c>
      <c r="R45" s="9">
        <v>0</v>
      </c>
      <c r="S45" s="9">
        <v>0</v>
      </c>
      <c r="T45" s="8">
        <v>0</v>
      </c>
    </row>
    <row r="46" spans="1:20" x14ac:dyDescent="0.2">
      <c r="A46" s="10" t="s">
        <v>445</v>
      </c>
      <c r="B46" s="9">
        <v>-24011.31</v>
      </c>
      <c r="C46" s="9">
        <v>24011.31</v>
      </c>
      <c r="D46" s="8">
        <v>0</v>
      </c>
      <c r="E46" s="9">
        <v>266055.74</v>
      </c>
      <c r="F46" s="9">
        <v>0</v>
      </c>
      <c r="G46" s="8">
        <v>266055.74</v>
      </c>
      <c r="H46" s="11"/>
      <c r="I46" s="9">
        <v>0</v>
      </c>
      <c r="J46" s="9">
        <v>0</v>
      </c>
      <c r="K46" s="9">
        <v>0</v>
      </c>
      <c r="L46" s="9">
        <v>0</v>
      </c>
      <c r="M46" s="9">
        <v>24011.31</v>
      </c>
      <c r="N46" s="9">
        <v>24011.31</v>
      </c>
      <c r="O46" s="10"/>
      <c r="P46" s="8">
        <v>266055.74</v>
      </c>
      <c r="Q46" s="8">
        <v>0</v>
      </c>
      <c r="R46" s="9">
        <v>0</v>
      </c>
      <c r="S46" s="9">
        <v>0</v>
      </c>
      <c r="T46" s="8">
        <v>0</v>
      </c>
    </row>
    <row r="47" spans="1:20" x14ac:dyDescent="0.2">
      <c r="A47" s="10" t="s">
        <v>451</v>
      </c>
      <c r="B47" s="9">
        <v>0</v>
      </c>
      <c r="C47" s="9">
        <v>29254.400000000001</v>
      </c>
      <c r="D47" s="8">
        <v>29254.400000000001</v>
      </c>
      <c r="E47" s="9">
        <v>261853.62</v>
      </c>
      <c r="F47" s="9">
        <v>22780</v>
      </c>
      <c r="G47" s="8">
        <v>284633.62</v>
      </c>
      <c r="H47" s="11"/>
      <c r="I47" s="9">
        <v>0</v>
      </c>
      <c r="J47" s="9">
        <v>29254.400000000001</v>
      </c>
      <c r="K47" s="9">
        <v>29254.400000000001</v>
      </c>
      <c r="L47" s="9">
        <v>0</v>
      </c>
      <c r="M47" s="9">
        <v>0</v>
      </c>
      <c r="N47" s="9">
        <v>0</v>
      </c>
      <c r="O47" s="10"/>
      <c r="P47" s="8">
        <v>261853.62</v>
      </c>
      <c r="Q47" s="8">
        <v>0</v>
      </c>
      <c r="R47" s="9">
        <v>0</v>
      </c>
      <c r="S47" s="9">
        <v>22780</v>
      </c>
      <c r="T47" s="8">
        <v>22780</v>
      </c>
    </row>
    <row r="48" spans="1:20" x14ac:dyDescent="0.2">
      <c r="A48" s="10" t="s">
        <v>465</v>
      </c>
      <c r="B48" s="9">
        <v>0</v>
      </c>
      <c r="C48" s="9">
        <v>0</v>
      </c>
      <c r="D48" s="8">
        <v>0</v>
      </c>
      <c r="E48" s="9">
        <v>255531.57</v>
      </c>
      <c r="F48" s="9">
        <v>0</v>
      </c>
      <c r="G48" s="8">
        <v>255531.57</v>
      </c>
      <c r="H48" s="11"/>
      <c r="I48" s="9">
        <v>0</v>
      </c>
      <c r="J48" s="9">
        <v>0</v>
      </c>
      <c r="K48" s="9">
        <v>0</v>
      </c>
      <c r="L48" s="9">
        <v>0</v>
      </c>
      <c r="M48" s="9">
        <v>0</v>
      </c>
      <c r="N48" s="9">
        <v>0</v>
      </c>
      <c r="O48" s="10"/>
      <c r="P48" s="8">
        <v>255531.57</v>
      </c>
      <c r="Q48" s="8">
        <v>0</v>
      </c>
      <c r="R48" s="9">
        <v>0</v>
      </c>
      <c r="S48" s="9">
        <v>0</v>
      </c>
      <c r="T48" s="8">
        <v>0</v>
      </c>
    </row>
    <row r="49" spans="1:20" x14ac:dyDescent="0.2">
      <c r="A49" s="10" t="s">
        <v>467</v>
      </c>
      <c r="B49" s="9">
        <v>-277759.5</v>
      </c>
      <c r="C49" s="9">
        <v>310172.48</v>
      </c>
      <c r="D49" s="8">
        <v>32412.98</v>
      </c>
      <c r="E49" s="9">
        <v>924308.78</v>
      </c>
      <c r="F49" s="9">
        <v>0</v>
      </c>
      <c r="G49" s="8">
        <v>924308.78</v>
      </c>
      <c r="H49" s="11"/>
      <c r="I49" s="9">
        <v>0</v>
      </c>
      <c r="J49" s="9">
        <v>1447.6</v>
      </c>
      <c r="K49" s="9">
        <v>1447.6</v>
      </c>
      <c r="L49" s="9">
        <v>0</v>
      </c>
      <c r="M49" s="9">
        <v>308724.88</v>
      </c>
      <c r="N49" s="9">
        <v>308724.88</v>
      </c>
      <c r="O49" s="10"/>
      <c r="P49" s="8">
        <v>294870.25</v>
      </c>
      <c r="Q49" s="8">
        <v>0</v>
      </c>
      <c r="R49" s="9">
        <v>629438.53</v>
      </c>
      <c r="S49" s="9">
        <v>0</v>
      </c>
      <c r="T49" s="8">
        <v>629438.53</v>
      </c>
    </row>
    <row r="50" spans="1:20" x14ac:dyDescent="0.2">
      <c r="A50" s="10" t="s">
        <v>480</v>
      </c>
      <c r="B50" s="9">
        <v>-125</v>
      </c>
      <c r="C50" s="9">
        <v>8935.7000000000007</v>
      </c>
      <c r="D50" s="8">
        <v>8810.7000000000007</v>
      </c>
      <c r="E50" s="9">
        <v>307960.40999999997</v>
      </c>
      <c r="F50" s="9">
        <v>0</v>
      </c>
      <c r="G50" s="8">
        <v>307960.40999999997</v>
      </c>
      <c r="H50" s="11"/>
      <c r="I50" s="9">
        <v>0</v>
      </c>
      <c r="J50" s="9">
        <v>8810.7000000000007</v>
      </c>
      <c r="K50" s="9">
        <v>8810.7000000000007</v>
      </c>
      <c r="L50" s="9">
        <v>0</v>
      </c>
      <c r="M50" s="9">
        <v>125</v>
      </c>
      <c r="N50" s="9">
        <v>125</v>
      </c>
      <c r="O50" s="10"/>
      <c r="P50" s="8">
        <v>307960.40999999997</v>
      </c>
      <c r="Q50" s="8">
        <v>0</v>
      </c>
      <c r="R50" s="9">
        <v>0</v>
      </c>
      <c r="S50" s="9">
        <v>0</v>
      </c>
      <c r="T50" s="8">
        <v>0</v>
      </c>
    </row>
    <row r="51" spans="1:20" x14ac:dyDescent="0.2">
      <c r="A51" s="10" t="s">
        <v>495</v>
      </c>
      <c r="B51" s="9">
        <v>-9232.9</v>
      </c>
      <c r="C51" s="9">
        <v>27878.71</v>
      </c>
      <c r="D51" s="8">
        <v>18645.810000000001</v>
      </c>
      <c r="E51" s="9">
        <v>254597.97</v>
      </c>
      <c r="F51" s="9">
        <v>0</v>
      </c>
      <c r="G51" s="8">
        <v>254597.97</v>
      </c>
      <c r="H51" s="11"/>
      <c r="I51" s="9">
        <v>-9232.9</v>
      </c>
      <c r="J51" s="9">
        <v>27878.71</v>
      </c>
      <c r="K51" s="9">
        <v>18645.810000000001</v>
      </c>
      <c r="L51" s="9">
        <v>0</v>
      </c>
      <c r="M51" s="9">
        <v>0</v>
      </c>
      <c r="N51" s="9">
        <v>0</v>
      </c>
      <c r="O51" s="10"/>
      <c r="P51" s="8">
        <v>254597.97</v>
      </c>
      <c r="Q51" s="8">
        <v>0</v>
      </c>
      <c r="R51" s="9">
        <v>0</v>
      </c>
      <c r="S51" s="9">
        <v>0</v>
      </c>
      <c r="T51" s="8">
        <v>0</v>
      </c>
    </row>
    <row r="52" spans="1:20" x14ac:dyDescent="0.2">
      <c r="A52" s="10" t="s">
        <v>504</v>
      </c>
      <c r="B52" s="9">
        <v>0</v>
      </c>
      <c r="C52" s="9">
        <v>21965</v>
      </c>
      <c r="D52" s="8">
        <v>21965</v>
      </c>
      <c r="E52" s="9">
        <v>211658.68</v>
      </c>
      <c r="F52" s="9">
        <v>273100</v>
      </c>
      <c r="G52" s="8">
        <v>484758.68</v>
      </c>
      <c r="H52" s="11"/>
      <c r="I52" s="9">
        <v>0</v>
      </c>
      <c r="J52" s="9">
        <v>21965</v>
      </c>
      <c r="K52" s="9">
        <v>21965</v>
      </c>
      <c r="L52" s="9">
        <v>0</v>
      </c>
      <c r="M52" s="9">
        <v>0</v>
      </c>
      <c r="N52" s="9">
        <v>0</v>
      </c>
      <c r="O52" s="10"/>
      <c r="P52" s="8">
        <v>211658.68</v>
      </c>
      <c r="Q52" s="8">
        <v>273100</v>
      </c>
      <c r="R52" s="9">
        <v>0</v>
      </c>
      <c r="S52" s="9">
        <v>0</v>
      </c>
      <c r="T52" s="8">
        <v>0</v>
      </c>
    </row>
    <row r="53" spans="1:20" x14ac:dyDescent="0.2">
      <c r="A53" s="10" t="s">
        <v>511</v>
      </c>
      <c r="B53" s="9">
        <v>0</v>
      </c>
      <c r="C53" s="9">
        <v>0</v>
      </c>
      <c r="D53" s="8">
        <v>0</v>
      </c>
      <c r="E53" s="9">
        <v>186325.32</v>
      </c>
      <c r="F53" s="9">
        <v>0</v>
      </c>
      <c r="G53" s="8">
        <v>186325.32</v>
      </c>
      <c r="H53" s="11"/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10"/>
      <c r="P53" s="8">
        <v>186325.32</v>
      </c>
      <c r="Q53" s="8">
        <v>0</v>
      </c>
      <c r="R53" s="9">
        <v>0</v>
      </c>
      <c r="S53" s="9">
        <v>0</v>
      </c>
      <c r="T53" s="8">
        <v>0</v>
      </c>
    </row>
    <row r="54" spans="1:20" x14ac:dyDescent="0.2">
      <c r="A54" s="10" t="s">
        <v>513</v>
      </c>
      <c r="B54" s="9">
        <v>-7572.75</v>
      </c>
      <c r="C54" s="9">
        <v>7573.75</v>
      </c>
      <c r="D54" s="8">
        <v>1</v>
      </c>
      <c r="E54" s="9">
        <v>178344.12</v>
      </c>
      <c r="F54" s="9">
        <v>0</v>
      </c>
      <c r="G54" s="8">
        <v>178344.12</v>
      </c>
      <c r="H54" s="11"/>
      <c r="I54" s="9">
        <v>0</v>
      </c>
      <c r="J54" s="9">
        <v>0</v>
      </c>
      <c r="K54" s="9">
        <v>0</v>
      </c>
      <c r="L54" s="9">
        <v>0</v>
      </c>
      <c r="M54" s="9">
        <v>7573.75</v>
      </c>
      <c r="N54" s="9">
        <v>7573.75</v>
      </c>
      <c r="O54" s="10"/>
      <c r="P54" s="8">
        <v>178344.12</v>
      </c>
      <c r="Q54" s="8">
        <v>0</v>
      </c>
      <c r="R54" s="9">
        <v>0</v>
      </c>
      <c r="S54" s="9">
        <v>0</v>
      </c>
      <c r="T54" s="8">
        <v>0</v>
      </c>
    </row>
    <row r="55" spans="1:20" x14ac:dyDescent="0.2">
      <c r="A55" s="10" t="s">
        <v>523</v>
      </c>
      <c r="B55" s="9">
        <v>0</v>
      </c>
      <c r="C55" s="9">
        <v>55791.13</v>
      </c>
      <c r="D55" s="8">
        <v>55791.13</v>
      </c>
      <c r="E55" s="9">
        <v>304394.14</v>
      </c>
      <c r="F55" s="9">
        <v>0</v>
      </c>
      <c r="G55" s="8">
        <v>304394.14</v>
      </c>
      <c r="H55" s="11"/>
      <c r="I55" s="9">
        <v>0</v>
      </c>
      <c r="J55" s="9">
        <v>0</v>
      </c>
      <c r="K55" s="9">
        <v>0</v>
      </c>
      <c r="L55" s="9">
        <v>0</v>
      </c>
      <c r="M55" s="9">
        <v>55791.13</v>
      </c>
      <c r="N55" s="9">
        <v>55791.13</v>
      </c>
      <c r="O55" s="10"/>
      <c r="P55" s="8">
        <v>304394.14</v>
      </c>
      <c r="Q55" s="8">
        <v>0</v>
      </c>
      <c r="R55" s="9">
        <v>0</v>
      </c>
      <c r="S55" s="9">
        <v>0</v>
      </c>
      <c r="T55" s="8">
        <v>0</v>
      </c>
    </row>
    <row r="56" spans="1:20" x14ac:dyDescent="0.2">
      <c r="A56" s="10" t="s">
        <v>529</v>
      </c>
      <c r="B56" s="9">
        <v>226917.39</v>
      </c>
      <c r="C56" s="9">
        <v>45231.78</v>
      </c>
      <c r="D56" s="8">
        <v>272149.17</v>
      </c>
      <c r="E56" s="9">
        <v>322585.33</v>
      </c>
      <c r="F56" s="9">
        <v>0</v>
      </c>
      <c r="G56" s="8">
        <v>322585.33</v>
      </c>
      <c r="H56" s="11"/>
      <c r="I56" s="9">
        <v>0</v>
      </c>
      <c r="J56" s="9">
        <v>33169.47</v>
      </c>
      <c r="K56" s="9">
        <v>33169.47</v>
      </c>
      <c r="L56" s="9">
        <v>0</v>
      </c>
      <c r="M56" s="9">
        <v>12062.31</v>
      </c>
      <c r="N56" s="9">
        <v>12062.31</v>
      </c>
      <c r="O56" s="10"/>
      <c r="P56" s="8">
        <v>322585.33</v>
      </c>
      <c r="Q56" s="8">
        <v>0</v>
      </c>
      <c r="R56" s="9">
        <v>0</v>
      </c>
      <c r="S56" s="9">
        <v>0</v>
      </c>
      <c r="T56" s="8">
        <v>0</v>
      </c>
    </row>
    <row r="57" spans="1:20" x14ac:dyDescent="0.2">
      <c r="A57" s="10" t="s">
        <v>541</v>
      </c>
      <c r="B57" s="9">
        <v>608008.32999999996</v>
      </c>
      <c r="C57" s="9">
        <v>16377.5</v>
      </c>
      <c r="D57" s="8">
        <v>624385.82999999996</v>
      </c>
      <c r="E57" s="9">
        <v>407738.66</v>
      </c>
      <c r="F57" s="9">
        <v>245790</v>
      </c>
      <c r="G57" s="8">
        <v>653528.66</v>
      </c>
      <c r="H57" s="11"/>
      <c r="I57" s="9">
        <v>0</v>
      </c>
      <c r="J57" s="9">
        <v>16377.5</v>
      </c>
      <c r="K57" s="9">
        <v>16377.5</v>
      </c>
      <c r="L57" s="9">
        <v>0</v>
      </c>
      <c r="M57" s="9">
        <v>0</v>
      </c>
      <c r="N57" s="9">
        <v>0</v>
      </c>
      <c r="O57" s="10"/>
      <c r="P57" s="8">
        <v>407738.66</v>
      </c>
      <c r="Q57" s="8">
        <v>245790</v>
      </c>
      <c r="R57" s="9">
        <v>0</v>
      </c>
      <c r="S57" s="9">
        <v>0</v>
      </c>
      <c r="T57" s="8">
        <v>0</v>
      </c>
    </row>
    <row r="58" spans="1:20" x14ac:dyDescent="0.2">
      <c r="A58" s="10" t="s">
        <v>560</v>
      </c>
      <c r="B58" s="9">
        <v>-300242.13</v>
      </c>
      <c r="C58" s="9">
        <v>216696.79</v>
      </c>
      <c r="D58" s="8">
        <v>-83545.34</v>
      </c>
      <c r="E58" s="9">
        <v>233398.46</v>
      </c>
      <c r="F58" s="9">
        <v>409650</v>
      </c>
      <c r="G58" s="8">
        <v>643048.46</v>
      </c>
      <c r="H58" s="11"/>
      <c r="I58" s="9">
        <v>0</v>
      </c>
      <c r="J58" s="9">
        <v>0</v>
      </c>
      <c r="K58" s="9">
        <v>0</v>
      </c>
      <c r="L58" s="9">
        <v>0</v>
      </c>
      <c r="M58" s="9">
        <v>216696.79</v>
      </c>
      <c r="N58" s="9">
        <v>216696.79</v>
      </c>
      <c r="O58" s="10"/>
      <c r="P58" s="8">
        <v>233398.46</v>
      </c>
      <c r="Q58" s="8">
        <v>409650</v>
      </c>
      <c r="R58" s="9">
        <v>0</v>
      </c>
      <c r="S58" s="9">
        <v>0</v>
      </c>
      <c r="T58" s="8">
        <v>0</v>
      </c>
    </row>
    <row r="59" spans="1:20" x14ac:dyDescent="0.2">
      <c r="A59" s="10" t="s">
        <v>568</v>
      </c>
      <c r="B59" s="9">
        <v>0</v>
      </c>
      <c r="C59" s="9">
        <v>815296.33</v>
      </c>
      <c r="D59" s="8">
        <v>815296.33</v>
      </c>
      <c r="E59" s="9">
        <v>480619.48</v>
      </c>
      <c r="F59" s="9">
        <v>0</v>
      </c>
      <c r="G59" s="8">
        <v>480619.48</v>
      </c>
      <c r="H59" s="11"/>
      <c r="I59" s="9">
        <v>0</v>
      </c>
      <c r="J59" s="9">
        <v>815296.33</v>
      </c>
      <c r="K59" s="9">
        <v>815296.33</v>
      </c>
      <c r="L59" s="9">
        <v>0</v>
      </c>
      <c r="M59" s="9">
        <v>0</v>
      </c>
      <c r="N59" s="9">
        <v>0</v>
      </c>
      <c r="O59" s="10"/>
      <c r="P59" s="8">
        <v>480619.48</v>
      </c>
      <c r="Q59" s="8">
        <v>0</v>
      </c>
      <c r="R59" s="9">
        <v>0</v>
      </c>
      <c r="S59" s="9">
        <v>0</v>
      </c>
      <c r="T59" s="8">
        <v>0</v>
      </c>
    </row>
    <row r="60" spans="1:20" x14ac:dyDescent="0.2">
      <c r="A60" s="10" t="s">
        <v>578</v>
      </c>
      <c r="B60" s="9">
        <v>0</v>
      </c>
      <c r="C60" s="9">
        <v>0</v>
      </c>
      <c r="D60" s="8">
        <v>0</v>
      </c>
      <c r="E60" s="9">
        <v>289900.59000000003</v>
      </c>
      <c r="F60" s="9">
        <v>0</v>
      </c>
      <c r="G60" s="8">
        <v>289900.59000000003</v>
      </c>
      <c r="H60" s="11"/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v>0</v>
      </c>
      <c r="O60" s="10"/>
      <c r="P60" s="8">
        <v>289900.59000000003</v>
      </c>
      <c r="Q60" s="8">
        <v>0</v>
      </c>
      <c r="R60" s="9">
        <v>0</v>
      </c>
      <c r="S60" s="9">
        <v>0</v>
      </c>
      <c r="T60" s="8">
        <v>0</v>
      </c>
    </row>
    <row r="61" spans="1:20" x14ac:dyDescent="0.2">
      <c r="A61" s="10" t="s">
        <v>580</v>
      </c>
      <c r="B61" s="9">
        <v>-15571.94</v>
      </c>
      <c r="C61" s="9">
        <v>0</v>
      </c>
      <c r="D61" s="8">
        <v>-15571.94</v>
      </c>
      <c r="E61" s="9">
        <v>251512.36</v>
      </c>
      <c r="F61" s="9">
        <v>0</v>
      </c>
      <c r="G61" s="8">
        <v>251512.36</v>
      </c>
      <c r="H61" s="11"/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v>0</v>
      </c>
      <c r="O61" s="10"/>
      <c r="P61" s="8">
        <v>251512.36</v>
      </c>
      <c r="Q61" s="8">
        <v>0</v>
      </c>
      <c r="R61" s="9">
        <v>0</v>
      </c>
      <c r="S61" s="9">
        <v>0</v>
      </c>
      <c r="T61" s="8">
        <v>0</v>
      </c>
    </row>
    <row r="62" spans="1:20" x14ac:dyDescent="0.2">
      <c r="A62" s="10" t="s">
        <v>583</v>
      </c>
      <c r="B62" s="9">
        <v>4745.78</v>
      </c>
      <c r="C62" s="9">
        <v>104254.54</v>
      </c>
      <c r="D62" s="8">
        <v>109000.32000000001</v>
      </c>
      <c r="E62" s="9">
        <v>449193.07</v>
      </c>
      <c r="F62" s="9">
        <v>0</v>
      </c>
      <c r="G62" s="8">
        <v>449193.07</v>
      </c>
      <c r="H62" s="11"/>
      <c r="I62" s="9">
        <v>0</v>
      </c>
      <c r="J62" s="9">
        <v>44797.5</v>
      </c>
      <c r="K62" s="9">
        <v>44797.5</v>
      </c>
      <c r="L62" s="9">
        <v>0</v>
      </c>
      <c r="M62" s="9">
        <v>59457.04</v>
      </c>
      <c r="N62" s="9">
        <v>59457.04</v>
      </c>
      <c r="O62" s="10"/>
      <c r="P62" s="8">
        <v>449193.07</v>
      </c>
      <c r="Q62" s="8">
        <v>0</v>
      </c>
      <c r="R62" s="9">
        <v>0</v>
      </c>
      <c r="S62" s="9">
        <v>0</v>
      </c>
      <c r="T62" s="8">
        <v>0</v>
      </c>
    </row>
    <row r="63" spans="1:20" x14ac:dyDescent="0.2">
      <c r="A63" s="10" t="s">
        <v>598</v>
      </c>
      <c r="B63" s="9">
        <v>-71018.16</v>
      </c>
      <c r="C63" s="9">
        <v>128983.32</v>
      </c>
      <c r="D63" s="8">
        <v>57965.16</v>
      </c>
      <c r="E63" s="9">
        <v>302255.45</v>
      </c>
      <c r="F63" s="9">
        <v>0</v>
      </c>
      <c r="G63" s="8">
        <v>302255.45</v>
      </c>
      <c r="H63" s="11"/>
      <c r="I63" s="9">
        <v>0</v>
      </c>
      <c r="J63" s="9">
        <v>57965.16</v>
      </c>
      <c r="K63" s="9">
        <v>57965.16</v>
      </c>
      <c r="L63" s="9">
        <v>0</v>
      </c>
      <c r="M63" s="9">
        <v>71018.16</v>
      </c>
      <c r="N63" s="9">
        <v>71018.16</v>
      </c>
      <c r="O63" s="10"/>
      <c r="P63" s="8">
        <v>302255.45</v>
      </c>
      <c r="Q63" s="8">
        <v>0</v>
      </c>
      <c r="R63" s="9">
        <v>0</v>
      </c>
      <c r="S63" s="9">
        <v>0</v>
      </c>
      <c r="T63" s="8">
        <v>0</v>
      </c>
    </row>
    <row r="64" spans="1:20" x14ac:dyDescent="0.2">
      <c r="A64" s="10" t="s">
        <v>608</v>
      </c>
      <c r="B64" s="9">
        <v>0</v>
      </c>
      <c r="C64" s="9">
        <v>85851.15</v>
      </c>
      <c r="D64" s="8">
        <v>85851.15</v>
      </c>
      <c r="E64" s="9">
        <v>542267.38</v>
      </c>
      <c r="F64" s="9">
        <v>175817.64</v>
      </c>
      <c r="G64" s="8">
        <v>718085.02</v>
      </c>
      <c r="H64" s="11"/>
      <c r="I64" s="9">
        <v>0</v>
      </c>
      <c r="J64" s="9">
        <v>35412.31</v>
      </c>
      <c r="K64" s="9">
        <v>35412.31</v>
      </c>
      <c r="L64" s="9">
        <v>0</v>
      </c>
      <c r="M64" s="9">
        <v>50438.84</v>
      </c>
      <c r="N64" s="9">
        <v>50438.84</v>
      </c>
      <c r="O64" s="10"/>
      <c r="P64" s="8">
        <v>542267.38</v>
      </c>
      <c r="Q64" s="8">
        <v>12416</v>
      </c>
      <c r="R64" s="9">
        <v>0</v>
      </c>
      <c r="S64" s="9">
        <v>163401.64000000001</v>
      </c>
      <c r="T64" s="8">
        <v>163401.64000000001</v>
      </c>
    </row>
    <row r="65" spans="1:20" x14ac:dyDescent="0.2">
      <c r="A65" s="10" t="s">
        <v>639</v>
      </c>
      <c r="B65" s="9">
        <v>-14428.06</v>
      </c>
      <c r="C65" s="9">
        <v>121225.88</v>
      </c>
      <c r="D65" s="8">
        <v>106797.82</v>
      </c>
      <c r="E65" s="9">
        <v>200843.36</v>
      </c>
      <c r="F65" s="9">
        <v>0</v>
      </c>
      <c r="G65" s="8">
        <v>200843.36</v>
      </c>
      <c r="H65" s="11"/>
      <c r="I65" s="9">
        <v>0</v>
      </c>
      <c r="J65" s="9">
        <v>121225.88</v>
      </c>
      <c r="K65" s="9">
        <v>121225.88</v>
      </c>
      <c r="L65" s="9">
        <v>0</v>
      </c>
      <c r="M65" s="9">
        <v>0</v>
      </c>
      <c r="N65" s="9">
        <v>0</v>
      </c>
      <c r="O65" s="10"/>
      <c r="P65" s="8">
        <v>200843.36</v>
      </c>
      <c r="Q65" s="8">
        <v>0</v>
      </c>
      <c r="R65" s="9">
        <v>0</v>
      </c>
      <c r="S65" s="9">
        <v>0</v>
      </c>
      <c r="T65" s="8">
        <v>0</v>
      </c>
    </row>
    <row r="66" spans="1:20" x14ac:dyDescent="0.2">
      <c r="A66" s="10" t="s">
        <v>655</v>
      </c>
      <c r="B66" s="9">
        <v>0</v>
      </c>
      <c r="C66" s="9">
        <v>0</v>
      </c>
      <c r="D66" s="8">
        <v>0</v>
      </c>
      <c r="E66" s="9">
        <v>172478.68</v>
      </c>
      <c r="F66" s="9">
        <v>0</v>
      </c>
      <c r="G66" s="8">
        <v>172478.68</v>
      </c>
      <c r="H66" s="11"/>
      <c r="I66" s="9">
        <v>0</v>
      </c>
      <c r="J66" s="9">
        <v>0</v>
      </c>
      <c r="K66" s="9">
        <v>0</v>
      </c>
      <c r="L66" s="9">
        <v>0</v>
      </c>
      <c r="M66" s="9">
        <v>0</v>
      </c>
      <c r="N66" s="9">
        <v>0</v>
      </c>
      <c r="O66" s="10"/>
      <c r="P66" s="8">
        <v>172478.68</v>
      </c>
      <c r="Q66" s="8">
        <v>0</v>
      </c>
      <c r="R66" s="9">
        <v>0</v>
      </c>
      <c r="S66" s="9">
        <v>0</v>
      </c>
      <c r="T66" s="8">
        <v>0</v>
      </c>
    </row>
    <row r="67" spans="1:20" x14ac:dyDescent="0.2">
      <c r="A67" s="10" t="s">
        <v>657</v>
      </c>
      <c r="B67" s="9">
        <v>-111290</v>
      </c>
      <c r="C67" s="9">
        <v>111290</v>
      </c>
      <c r="D67" s="8">
        <v>0</v>
      </c>
      <c r="E67" s="9">
        <v>307791.46999999997</v>
      </c>
      <c r="F67" s="9">
        <v>0</v>
      </c>
      <c r="G67" s="8">
        <v>307791.46999999997</v>
      </c>
      <c r="H67" s="11"/>
      <c r="I67" s="9">
        <v>0</v>
      </c>
      <c r="J67" s="9">
        <v>0</v>
      </c>
      <c r="K67" s="9">
        <v>0</v>
      </c>
      <c r="L67" s="9">
        <v>0</v>
      </c>
      <c r="M67" s="9">
        <v>111290</v>
      </c>
      <c r="N67" s="9">
        <v>111290</v>
      </c>
      <c r="O67" s="10"/>
      <c r="P67" s="8">
        <v>307791.46999999997</v>
      </c>
      <c r="Q67" s="8">
        <v>0</v>
      </c>
      <c r="R67" s="9">
        <v>0</v>
      </c>
      <c r="S67" s="9">
        <v>0</v>
      </c>
      <c r="T67" s="8">
        <v>0</v>
      </c>
    </row>
    <row r="68" spans="1:20" x14ac:dyDescent="0.2">
      <c r="A68" s="10" t="s">
        <v>674</v>
      </c>
      <c r="B68" s="9">
        <v>-531844.88</v>
      </c>
      <c r="C68" s="9">
        <v>483235.79</v>
      </c>
      <c r="D68" s="8">
        <v>-48609.09</v>
      </c>
      <c r="E68" s="9">
        <v>289794.51</v>
      </c>
      <c r="F68" s="9">
        <v>480</v>
      </c>
      <c r="G68" s="8">
        <v>290274.51</v>
      </c>
      <c r="H68" s="11"/>
      <c r="I68" s="9">
        <v>0</v>
      </c>
      <c r="J68" s="9">
        <v>31444.89</v>
      </c>
      <c r="K68" s="9">
        <v>31444.89</v>
      </c>
      <c r="L68" s="9">
        <v>0</v>
      </c>
      <c r="M68" s="9">
        <v>451790.9</v>
      </c>
      <c r="N68" s="9">
        <v>451790.9</v>
      </c>
      <c r="O68" s="10"/>
      <c r="P68" s="8">
        <v>289794.51</v>
      </c>
      <c r="Q68" s="8">
        <v>480</v>
      </c>
      <c r="R68" s="9">
        <v>0</v>
      </c>
      <c r="S68" s="9">
        <v>0</v>
      </c>
      <c r="T68" s="8">
        <v>0</v>
      </c>
    </row>
    <row r="69" spans="1:20" x14ac:dyDescent="0.2">
      <c r="A69" s="10" t="s">
        <v>696</v>
      </c>
      <c r="B69" s="9">
        <v>0</v>
      </c>
      <c r="C69" s="9">
        <v>271909.99</v>
      </c>
      <c r="D69" s="8">
        <v>271909.99</v>
      </c>
      <c r="E69" s="9">
        <v>278836.03000000003</v>
      </c>
      <c r="F69" s="9">
        <v>0</v>
      </c>
      <c r="G69" s="8">
        <v>278836.03000000003</v>
      </c>
      <c r="H69" s="11"/>
      <c r="I69" s="9">
        <v>0</v>
      </c>
      <c r="J69" s="9">
        <v>271909.99</v>
      </c>
      <c r="K69" s="9">
        <v>271909.99</v>
      </c>
      <c r="L69" s="9">
        <v>0</v>
      </c>
      <c r="M69" s="9">
        <v>0</v>
      </c>
      <c r="N69" s="9">
        <v>0</v>
      </c>
      <c r="O69" s="10"/>
      <c r="P69" s="8">
        <v>278836.03000000003</v>
      </c>
      <c r="Q69" s="8">
        <v>0</v>
      </c>
      <c r="R69" s="9">
        <v>0</v>
      </c>
      <c r="S69" s="9">
        <v>0</v>
      </c>
      <c r="T69" s="8">
        <v>0</v>
      </c>
    </row>
    <row r="70" spans="1:20" x14ac:dyDescent="0.2">
      <c r="A70" s="10" t="s">
        <v>702</v>
      </c>
      <c r="B70" s="9">
        <v>-24185.49</v>
      </c>
      <c r="C70" s="9">
        <v>45774</v>
      </c>
      <c r="D70" s="8">
        <v>21588.51</v>
      </c>
      <c r="E70" s="9">
        <v>338531.37</v>
      </c>
      <c r="F70" s="9">
        <v>0</v>
      </c>
      <c r="G70" s="8">
        <v>338531.37</v>
      </c>
      <c r="H70" s="11"/>
      <c r="I70" s="9">
        <v>0</v>
      </c>
      <c r="J70" s="9">
        <v>30056</v>
      </c>
      <c r="K70" s="9">
        <v>30056</v>
      </c>
      <c r="L70" s="9">
        <v>0</v>
      </c>
      <c r="M70" s="9">
        <v>15718</v>
      </c>
      <c r="N70" s="9">
        <v>15718</v>
      </c>
      <c r="O70" s="10"/>
      <c r="P70" s="8">
        <v>338531.37</v>
      </c>
      <c r="Q70" s="8">
        <v>0</v>
      </c>
      <c r="R70" s="9">
        <v>0</v>
      </c>
      <c r="S70" s="9">
        <v>0</v>
      </c>
      <c r="T70" s="8">
        <v>0</v>
      </c>
    </row>
    <row r="71" spans="1:20" x14ac:dyDescent="0.2">
      <c r="A71" s="10" t="s">
        <v>716</v>
      </c>
      <c r="B71" s="9">
        <v>629438.53</v>
      </c>
      <c r="C71" s="9">
        <v>0</v>
      </c>
      <c r="D71" s="8">
        <v>629438.53</v>
      </c>
      <c r="E71" s="9">
        <v>311891.99</v>
      </c>
      <c r="F71" s="9">
        <v>0</v>
      </c>
      <c r="G71" s="8">
        <v>311891.99</v>
      </c>
      <c r="H71" s="11"/>
      <c r="I71" s="9">
        <v>0</v>
      </c>
      <c r="J71" s="9">
        <v>0</v>
      </c>
      <c r="K71" s="9">
        <v>0</v>
      </c>
      <c r="L71" s="9">
        <v>0</v>
      </c>
      <c r="M71" s="9">
        <v>0</v>
      </c>
      <c r="N71" s="9">
        <v>0</v>
      </c>
      <c r="O71" s="10"/>
      <c r="P71" s="8">
        <v>311891.99</v>
      </c>
      <c r="Q71" s="8">
        <v>0</v>
      </c>
      <c r="R71" s="9">
        <v>0</v>
      </c>
      <c r="S71" s="9">
        <v>0</v>
      </c>
      <c r="T71" s="8">
        <v>0</v>
      </c>
    </row>
    <row r="72" spans="1:20" x14ac:dyDescent="0.2">
      <c r="A72" s="10" t="s">
        <v>718</v>
      </c>
      <c r="B72" s="9">
        <v>0</v>
      </c>
      <c r="C72" s="9">
        <v>0</v>
      </c>
      <c r="D72" s="8">
        <v>0</v>
      </c>
      <c r="E72" s="9">
        <v>256264.51</v>
      </c>
      <c r="F72" s="9">
        <v>0</v>
      </c>
      <c r="G72" s="8">
        <v>256264.51</v>
      </c>
      <c r="H72" s="11"/>
      <c r="I72" s="9">
        <v>0</v>
      </c>
      <c r="J72" s="9">
        <v>0</v>
      </c>
      <c r="K72" s="9">
        <v>0</v>
      </c>
      <c r="L72" s="9">
        <v>0</v>
      </c>
      <c r="M72" s="9">
        <v>0</v>
      </c>
      <c r="N72" s="9">
        <v>0</v>
      </c>
      <c r="O72" s="10"/>
      <c r="P72" s="8">
        <v>256264.51</v>
      </c>
      <c r="Q72" s="8">
        <v>0</v>
      </c>
      <c r="R72" s="9">
        <v>0</v>
      </c>
      <c r="S72" s="9">
        <v>0</v>
      </c>
      <c r="T72" s="8">
        <v>0</v>
      </c>
    </row>
    <row r="73" spans="1:20" x14ac:dyDescent="0.2">
      <c r="A73" s="10" t="s">
        <v>720</v>
      </c>
      <c r="B73" s="9">
        <v>0</v>
      </c>
      <c r="C73" s="9">
        <v>0</v>
      </c>
      <c r="D73" s="8">
        <v>0</v>
      </c>
      <c r="E73" s="9">
        <v>229404.18</v>
      </c>
      <c r="F73" s="9">
        <v>191170</v>
      </c>
      <c r="G73" s="8">
        <v>420574.18</v>
      </c>
      <c r="H73" s="11"/>
      <c r="I73" s="9">
        <v>0</v>
      </c>
      <c r="J73" s="9">
        <v>0</v>
      </c>
      <c r="K73" s="9">
        <v>0</v>
      </c>
      <c r="L73" s="9">
        <v>0</v>
      </c>
      <c r="M73" s="9">
        <v>0</v>
      </c>
      <c r="N73" s="9">
        <v>0</v>
      </c>
      <c r="O73" s="10"/>
      <c r="P73" s="8">
        <v>229404.18</v>
      </c>
      <c r="Q73" s="8">
        <v>191170</v>
      </c>
      <c r="R73" s="9">
        <v>0</v>
      </c>
      <c r="S73" s="9">
        <v>0</v>
      </c>
      <c r="T73" s="8">
        <v>0</v>
      </c>
    </row>
    <row r="74" spans="1:20" x14ac:dyDescent="0.2">
      <c r="A74" s="10" t="s">
        <v>723</v>
      </c>
      <c r="B74" s="9">
        <v>-27754.74</v>
      </c>
      <c r="C74" s="9">
        <v>27754.74</v>
      </c>
      <c r="D74" s="8">
        <v>0</v>
      </c>
      <c r="E74" s="9">
        <v>288468.61</v>
      </c>
      <c r="F74" s="9">
        <v>0</v>
      </c>
      <c r="G74" s="8">
        <v>288468.61</v>
      </c>
      <c r="H74" s="11"/>
      <c r="I74" s="9">
        <v>0</v>
      </c>
      <c r="J74" s="9">
        <v>0</v>
      </c>
      <c r="K74" s="9">
        <v>0</v>
      </c>
      <c r="L74" s="9">
        <v>0</v>
      </c>
      <c r="M74" s="9">
        <v>27754.74</v>
      </c>
      <c r="N74" s="9">
        <v>27754.74</v>
      </c>
      <c r="O74" s="10"/>
      <c r="P74" s="8">
        <v>288468.61</v>
      </c>
      <c r="Q74" s="8">
        <v>0</v>
      </c>
      <c r="R74" s="9">
        <v>0</v>
      </c>
      <c r="S74" s="9">
        <v>0</v>
      </c>
      <c r="T74" s="8">
        <v>0</v>
      </c>
    </row>
    <row r="75" spans="1:20" x14ac:dyDescent="0.2">
      <c r="A75" s="10" t="s">
        <v>732</v>
      </c>
      <c r="B75" s="9">
        <v>0</v>
      </c>
      <c r="C75" s="9">
        <v>13435.26</v>
      </c>
      <c r="D75" s="8">
        <v>13435.26</v>
      </c>
      <c r="E75" s="9">
        <v>188851.9</v>
      </c>
      <c r="F75" s="9">
        <v>409650</v>
      </c>
      <c r="G75" s="8">
        <v>598501.9</v>
      </c>
      <c r="H75" s="11"/>
      <c r="I75" s="9">
        <v>0</v>
      </c>
      <c r="J75" s="9">
        <v>13435.26</v>
      </c>
      <c r="K75" s="9">
        <v>13435.26</v>
      </c>
      <c r="L75" s="9">
        <v>0</v>
      </c>
      <c r="M75" s="9">
        <v>0</v>
      </c>
      <c r="N75" s="9">
        <v>0</v>
      </c>
      <c r="O75" s="10"/>
      <c r="P75" s="8">
        <v>188851.9</v>
      </c>
      <c r="Q75" s="8">
        <v>409650</v>
      </c>
      <c r="R75" s="9">
        <v>0</v>
      </c>
      <c r="S75" s="9">
        <v>0</v>
      </c>
      <c r="T75" s="8">
        <v>0</v>
      </c>
    </row>
    <row r="76" spans="1:20" x14ac:dyDescent="0.2">
      <c r="A76" s="10" t="s">
        <v>740</v>
      </c>
      <c r="B76" s="9">
        <v>-58082.39</v>
      </c>
      <c r="C76" s="9">
        <v>58082.39</v>
      </c>
      <c r="D76" s="8">
        <v>0</v>
      </c>
      <c r="E76" s="9">
        <v>197283.08</v>
      </c>
      <c r="F76" s="9">
        <v>0</v>
      </c>
      <c r="G76" s="8">
        <v>197283.08</v>
      </c>
      <c r="H76" s="11"/>
      <c r="I76" s="9">
        <v>0</v>
      </c>
      <c r="J76" s="9">
        <v>0</v>
      </c>
      <c r="K76" s="9">
        <v>0</v>
      </c>
      <c r="L76" s="9">
        <v>0</v>
      </c>
      <c r="M76" s="9">
        <v>58082.39</v>
      </c>
      <c r="N76" s="9">
        <v>58082.39</v>
      </c>
      <c r="O76" s="10"/>
      <c r="P76" s="8">
        <v>197283.08</v>
      </c>
      <c r="Q76" s="8">
        <v>0</v>
      </c>
      <c r="R76" s="9">
        <v>0</v>
      </c>
      <c r="S76" s="9">
        <v>0</v>
      </c>
      <c r="T76" s="8">
        <v>0</v>
      </c>
    </row>
    <row r="77" spans="1:20" x14ac:dyDescent="0.2">
      <c r="A77" s="10" t="s">
        <v>746</v>
      </c>
      <c r="B77" s="9">
        <v>0</v>
      </c>
      <c r="C77" s="9">
        <v>0</v>
      </c>
      <c r="D77" s="8">
        <v>0</v>
      </c>
      <c r="E77" s="9">
        <v>268489.78999999998</v>
      </c>
      <c r="F77" s="9">
        <v>0</v>
      </c>
      <c r="G77" s="8">
        <v>268489.78999999998</v>
      </c>
      <c r="H77" s="11"/>
      <c r="I77" s="9">
        <v>0</v>
      </c>
      <c r="J77" s="9">
        <v>0</v>
      </c>
      <c r="K77" s="9">
        <v>0</v>
      </c>
      <c r="L77" s="9">
        <v>0</v>
      </c>
      <c r="M77" s="9">
        <v>0</v>
      </c>
      <c r="N77" s="9">
        <v>0</v>
      </c>
      <c r="O77" s="10"/>
      <c r="P77" s="8">
        <v>268489.78999999998</v>
      </c>
      <c r="Q77" s="8">
        <v>0</v>
      </c>
      <c r="R77" s="9">
        <v>0</v>
      </c>
      <c r="S77" s="9">
        <v>0</v>
      </c>
      <c r="T77" s="8">
        <v>0</v>
      </c>
    </row>
    <row r="78" spans="1:20" x14ac:dyDescent="0.2">
      <c r="A78" s="10" t="s">
        <v>748</v>
      </c>
      <c r="B78" s="9">
        <v>-21290.92</v>
      </c>
      <c r="C78" s="9">
        <v>21290.92</v>
      </c>
      <c r="D78" s="8">
        <v>0</v>
      </c>
      <c r="E78" s="9">
        <v>272561.38</v>
      </c>
      <c r="F78" s="9">
        <v>0</v>
      </c>
      <c r="G78" s="8">
        <v>272561.38</v>
      </c>
      <c r="H78" s="11"/>
      <c r="I78" s="9">
        <v>0</v>
      </c>
      <c r="J78" s="9">
        <v>0</v>
      </c>
      <c r="K78" s="9">
        <v>0</v>
      </c>
      <c r="L78" s="9">
        <v>0</v>
      </c>
      <c r="M78" s="9">
        <v>21290.92</v>
      </c>
      <c r="N78" s="9">
        <v>21290.92</v>
      </c>
      <c r="O78" s="10"/>
      <c r="P78" s="8">
        <v>272561.38</v>
      </c>
      <c r="Q78" s="8">
        <v>0</v>
      </c>
      <c r="R78" s="9">
        <v>0</v>
      </c>
      <c r="S78" s="9">
        <v>0</v>
      </c>
      <c r="T78" s="8">
        <v>0</v>
      </c>
    </row>
    <row r="79" spans="1:20" x14ac:dyDescent="0.2">
      <c r="A79" s="10" t="s">
        <v>753</v>
      </c>
      <c r="B79" s="9">
        <v>0</v>
      </c>
      <c r="C79" s="9">
        <v>0</v>
      </c>
      <c r="D79" s="8">
        <v>0</v>
      </c>
      <c r="E79" s="9">
        <v>196965.23</v>
      </c>
      <c r="F79" s="9">
        <v>0</v>
      </c>
      <c r="G79" s="8">
        <v>196965.23</v>
      </c>
      <c r="H79" s="11"/>
      <c r="I79" s="9">
        <v>0</v>
      </c>
      <c r="J79" s="9">
        <v>0</v>
      </c>
      <c r="K79" s="9">
        <v>0</v>
      </c>
      <c r="L79" s="9">
        <v>0</v>
      </c>
      <c r="M79" s="9">
        <v>0</v>
      </c>
      <c r="N79" s="9">
        <v>0</v>
      </c>
      <c r="O79" s="10"/>
      <c r="P79" s="8">
        <v>196965.23</v>
      </c>
      <c r="Q79" s="8">
        <v>0</v>
      </c>
      <c r="R79" s="9">
        <v>0</v>
      </c>
      <c r="S79" s="9">
        <v>0</v>
      </c>
      <c r="T79" s="8">
        <v>0</v>
      </c>
    </row>
    <row r="80" spans="1:20" x14ac:dyDescent="0.2">
      <c r="A80" s="10" t="s">
        <v>755</v>
      </c>
      <c r="B80" s="9">
        <v>-954145.82</v>
      </c>
      <c r="C80" s="9">
        <v>1023481.65</v>
      </c>
      <c r="D80" s="8">
        <v>69335.83</v>
      </c>
      <c r="E80" s="9">
        <v>266185.7</v>
      </c>
      <c r="F80" s="9">
        <v>0</v>
      </c>
      <c r="G80" s="8">
        <v>266185.7</v>
      </c>
      <c r="H80" s="11"/>
      <c r="I80" s="9">
        <v>0</v>
      </c>
      <c r="J80" s="9">
        <v>0</v>
      </c>
      <c r="K80" s="9">
        <v>0</v>
      </c>
      <c r="L80" s="9">
        <v>0</v>
      </c>
      <c r="M80" s="9">
        <v>1023481.65</v>
      </c>
      <c r="N80" s="9">
        <v>1023481.65</v>
      </c>
      <c r="O80" s="10"/>
      <c r="P80" s="8">
        <v>266185.7</v>
      </c>
      <c r="Q80" s="8">
        <v>0</v>
      </c>
      <c r="R80" s="9">
        <v>0</v>
      </c>
      <c r="S80" s="9">
        <v>0</v>
      </c>
      <c r="T80" s="8">
        <v>0</v>
      </c>
    </row>
    <row r="81" spans="1:20" x14ac:dyDescent="0.2">
      <c r="A81" s="10" t="s">
        <v>774</v>
      </c>
      <c r="B81" s="9">
        <v>11690.68</v>
      </c>
      <c r="C81" s="9">
        <v>0</v>
      </c>
      <c r="D81" s="8">
        <v>11690.68</v>
      </c>
      <c r="E81" s="9">
        <v>243114.98</v>
      </c>
      <c r="F81" s="9">
        <v>0</v>
      </c>
      <c r="G81" s="8">
        <v>243114.98</v>
      </c>
      <c r="H81" s="11"/>
      <c r="I81" s="9">
        <v>0</v>
      </c>
      <c r="J81" s="9">
        <v>0</v>
      </c>
      <c r="K81" s="9">
        <v>0</v>
      </c>
      <c r="L81" s="9">
        <v>0</v>
      </c>
      <c r="M81" s="9">
        <v>0</v>
      </c>
      <c r="N81" s="9">
        <v>0</v>
      </c>
      <c r="O81" s="10"/>
      <c r="P81" s="8">
        <v>243114.98</v>
      </c>
      <c r="Q81" s="8">
        <v>0</v>
      </c>
      <c r="R81" s="9">
        <v>0</v>
      </c>
      <c r="S81" s="9">
        <v>0</v>
      </c>
      <c r="T81" s="8">
        <v>0</v>
      </c>
    </row>
    <row r="82" spans="1:20" x14ac:dyDescent="0.2">
      <c r="A82" s="10" t="s">
        <v>777</v>
      </c>
      <c r="B82" s="9">
        <v>-14833.08</v>
      </c>
      <c r="C82" s="9">
        <v>0</v>
      </c>
      <c r="D82" s="8">
        <v>-14833.08</v>
      </c>
      <c r="E82" s="9">
        <v>1642431.45</v>
      </c>
      <c r="F82" s="9">
        <v>0</v>
      </c>
      <c r="G82" s="8">
        <v>1642431.45</v>
      </c>
      <c r="H82" s="11"/>
      <c r="I82" s="9">
        <v>0</v>
      </c>
      <c r="J82" s="9">
        <v>0</v>
      </c>
      <c r="K82" s="9">
        <v>0</v>
      </c>
      <c r="L82" s="9">
        <v>0</v>
      </c>
      <c r="M82" s="9">
        <v>0</v>
      </c>
      <c r="N82" s="9">
        <v>0</v>
      </c>
      <c r="O82" s="10"/>
      <c r="P82" s="8">
        <v>422431.45</v>
      </c>
      <c r="Q82" s="8">
        <v>0</v>
      </c>
      <c r="R82" s="9">
        <v>1220000</v>
      </c>
      <c r="S82" s="9">
        <v>0</v>
      </c>
      <c r="T82" s="8">
        <v>1220000</v>
      </c>
    </row>
    <row r="83" spans="1:20" x14ac:dyDescent="0.2">
      <c r="A83" s="10" t="s">
        <v>785</v>
      </c>
      <c r="B83" s="9">
        <v>0</v>
      </c>
      <c r="C83" s="9">
        <v>35963.07</v>
      </c>
      <c r="D83" s="8">
        <v>35963.07</v>
      </c>
      <c r="E83" s="9">
        <v>237905.26</v>
      </c>
      <c r="F83" s="9">
        <v>0</v>
      </c>
      <c r="G83" s="8">
        <v>237905.26</v>
      </c>
      <c r="H83" s="11"/>
      <c r="I83" s="9">
        <v>0</v>
      </c>
      <c r="J83" s="9">
        <v>5963.07</v>
      </c>
      <c r="K83" s="9">
        <v>5963.07</v>
      </c>
      <c r="L83" s="9">
        <v>0</v>
      </c>
      <c r="M83" s="9">
        <v>30000</v>
      </c>
      <c r="N83" s="9">
        <v>30000</v>
      </c>
      <c r="O83" s="10"/>
      <c r="P83" s="8">
        <v>237905.26</v>
      </c>
      <c r="Q83" s="8">
        <v>0</v>
      </c>
      <c r="R83" s="9">
        <v>0</v>
      </c>
      <c r="S83" s="9">
        <v>0</v>
      </c>
      <c r="T83" s="8">
        <v>0</v>
      </c>
    </row>
    <row r="84" spans="1:20" x14ac:dyDescent="0.2">
      <c r="A84" s="10" t="s">
        <v>793</v>
      </c>
      <c r="B84" s="9">
        <v>-60806.54</v>
      </c>
      <c r="C84" s="9">
        <v>882534.39</v>
      </c>
      <c r="D84" s="8">
        <v>821727.85</v>
      </c>
      <c r="E84" s="9">
        <v>568960.56000000006</v>
      </c>
      <c r="F84" s="9">
        <v>24000</v>
      </c>
      <c r="G84" s="8">
        <v>592960.56000000006</v>
      </c>
      <c r="H84" s="11"/>
      <c r="I84" s="9">
        <v>-1960</v>
      </c>
      <c r="J84" s="9">
        <v>442854.88</v>
      </c>
      <c r="K84" s="9">
        <v>440894.88</v>
      </c>
      <c r="L84" s="9">
        <v>0</v>
      </c>
      <c r="M84" s="9">
        <v>439679.51</v>
      </c>
      <c r="N84" s="9">
        <v>439679.51</v>
      </c>
      <c r="O84" s="10"/>
      <c r="P84" s="8">
        <v>568960.56000000006</v>
      </c>
      <c r="Q84" s="8">
        <v>24000</v>
      </c>
      <c r="R84" s="9">
        <v>0</v>
      </c>
      <c r="S84" s="9">
        <v>0</v>
      </c>
      <c r="T84" s="8">
        <v>0</v>
      </c>
    </row>
    <row r="85" spans="1:20" x14ac:dyDescent="0.2">
      <c r="A85" s="10" t="s">
        <v>827</v>
      </c>
      <c r="B85" s="9">
        <v>0</v>
      </c>
      <c r="C85" s="9">
        <v>58815.41</v>
      </c>
      <c r="D85" s="8">
        <v>58815.41</v>
      </c>
      <c r="E85" s="9">
        <v>564670.02</v>
      </c>
      <c r="F85" s="9">
        <v>0</v>
      </c>
      <c r="G85" s="8">
        <v>564670.02</v>
      </c>
      <c r="H85" s="11"/>
      <c r="I85" s="9">
        <v>0</v>
      </c>
      <c r="J85" s="9">
        <v>0</v>
      </c>
      <c r="K85" s="9">
        <v>0</v>
      </c>
      <c r="L85" s="9">
        <v>0</v>
      </c>
      <c r="M85" s="9">
        <v>58815.41</v>
      </c>
      <c r="N85" s="9">
        <v>58815.41</v>
      </c>
      <c r="O85" s="10"/>
      <c r="P85" s="8">
        <v>564670.02</v>
      </c>
      <c r="Q85" s="8">
        <v>0</v>
      </c>
      <c r="R85" s="9">
        <v>0</v>
      </c>
      <c r="S85" s="9">
        <v>0</v>
      </c>
      <c r="T85" s="8">
        <v>0</v>
      </c>
    </row>
    <row r="86" spans="1:20" x14ac:dyDescent="0.2">
      <c r="A86" s="10" t="s">
        <v>836</v>
      </c>
      <c r="B86" s="9">
        <v>-47668.29</v>
      </c>
      <c r="C86" s="9">
        <v>241577.23</v>
      </c>
      <c r="D86" s="8">
        <v>193908.94</v>
      </c>
      <c r="E86" s="9">
        <v>255192.1</v>
      </c>
      <c r="F86" s="9">
        <v>0</v>
      </c>
      <c r="G86" s="8">
        <v>255192.1</v>
      </c>
      <c r="H86" s="11"/>
      <c r="I86" s="9">
        <v>0</v>
      </c>
      <c r="J86" s="9">
        <v>193908.94</v>
      </c>
      <c r="K86" s="9">
        <v>193908.94</v>
      </c>
      <c r="L86" s="9">
        <v>0</v>
      </c>
      <c r="M86" s="9">
        <v>47668.29</v>
      </c>
      <c r="N86" s="9">
        <v>47668.29</v>
      </c>
      <c r="O86" s="10"/>
      <c r="P86" s="8">
        <v>255192.1</v>
      </c>
      <c r="Q86" s="8">
        <v>0</v>
      </c>
      <c r="R86" s="9">
        <v>0</v>
      </c>
      <c r="S86" s="9">
        <v>0</v>
      </c>
      <c r="T86" s="8">
        <v>0</v>
      </c>
    </row>
    <row r="87" spans="1:20" x14ac:dyDescent="0.2">
      <c r="A87" s="10" t="s">
        <v>848</v>
      </c>
      <c r="B87" s="9">
        <v>-127288.25</v>
      </c>
      <c r="C87" s="9">
        <v>63421.82</v>
      </c>
      <c r="D87" s="8">
        <v>-63866.43</v>
      </c>
      <c r="E87" s="9">
        <v>221386.43</v>
      </c>
      <c r="F87" s="9">
        <v>0</v>
      </c>
      <c r="G87" s="8">
        <v>221386.43</v>
      </c>
      <c r="H87" s="11"/>
      <c r="I87" s="9">
        <v>0</v>
      </c>
      <c r="J87" s="9">
        <v>30000</v>
      </c>
      <c r="K87" s="9">
        <v>30000</v>
      </c>
      <c r="L87" s="9">
        <v>0</v>
      </c>
      <c r="M87" s="9">
        <v>33421.82</v>
      </c>
      <c r="N87" s="9">
        <v>33421.82</v>
      </c>
      <c r="O87" s="10"/>
      <c r="P87" s="8">
        <v>221386.43</v>
      </c>
      <c r="Q87" s="8">
        <v>0</v>
      </c>
      <c r="R87" s="9">
        <v>0</v>
      </c>
      <c r="S87" s="9">
        <v>0</v>
      </c>
      <c r="T87" s="8">
        <v>0</v>
      </c>
    </row>
    <row r="88" spans="1:20" x14ac:dyDescent="0.2">
      <c r="A88" s="10" t="s">
        <v>867</v>
      </c>
      <c r="B88" s="9">
        <v>-28588.639999999999</v>
      </c>
      <c r="C88" s="9">
        <v>60341.14</v>
      </c>
      <c r="D88" s="8">
        <v>31752.5</v>
      </c>
      <c r="E88" s="9">
        <v>265609.82</v>
      </c>
      <c r="F88" s="9">
        <v>0</v>
      </c>
      <c r="G88" s="8">
        <v>265609.82</v>
      </c>
      <c r="H88" s="11"/>
      <c r="I88" s="9">
        <v>0</v>
      </c>
      <c r="J88" s="9">
        <v>31752.5</v>
      </c>
      <c r="K88" s="9">
        <v>31752.5</v>
      </c>
      <c r="L88" s="9">
        <v>0</v>
      </c>
      <c r="M88" s="9">
        <v>28588.639999999999</v>
      </c>
      <c r="N88" s="9">
        <v>28588.639999999999</v>
      </c>
      <c r="O88" s="10"/>
      <c r="P88" s="8">
        <v>265609.82</v>
      </c>
      <c r="Q88" s="8">
        <v>0</v>
      </c>
      <c r="R88" s="9">
        <v>0</v>
      </c>
      <c r="S88" s="9">
        <v>0</v>
      </c>
      <c r="T88" s="8">
        <v>0</v>
      </c>
    </row>
    <row r="89" spans="1:20" x14ac:dyDescent="0.2">
      <c r="A89" s="10" t="s">
        <v>878</v>
      </c>
      <c r="B89" s="9">
        <v>-14785.41</v>
      </c>
      <c r="C89" s="9">
        <v>0</v>
      </c>
      <c r="D89" s="8">
        <v>-14785.41</v>
      </c>
      <c r="E89" s="9">
        <v>325712.65000000002</v>
      </c>
      <c r="F89" s="9">
        <v>0</v>
      </c>
      <c r="G89" s="8">
        <v>325712.65000000002</v>
      </c>
      <c r="H89" s="11"/>
      <c r="I89" s="9">
        <v>0</v>
      </c>
      <c r="J89" s="9">
        <v>0</v>
      </c>
      <c r="K89" s="9">
        <v>0</v>
      </c>
      <c r="L89" s="9">
        <v>0</v>
      </c>
      <c r="M89" s="9">
        <v>0</v>
      </c>
      <c r="N89" s="9">
        <v>0</v>
      </c>
      <c r="O89" s="10"/>
      <c r="P89" s="8">
        <v>325712.65000000002</v>
      </c>
      <c r="Q89" s="8">
        <v>0</v>
      </c>
      <c r="R89" s="9">
        <v>0</v>
      </c>
      <c r="S89" s="9">
        <v>0</v>
      </c>
      <c r="T89" s="8">
        <v>0</v>
      </c>
    </row>
    <row r="90" spans="1:20" x14ac:dyDescent="0.2">
      <c r="A90" s="10" t="s">
        <v>882</v>
      </c>
      <c r="B90" s="9">
        <v>0</v>
      </c>
      <c r="C90" s="9">
        <v>52892.17</v>
      </c>
      <c r="D90" s="8">
        <v>52892.17</v>
      </c>
      <c r="E90" s="9">
        <v>256553.23</v>
      </c>
      <c r="F90" s="9">
        <v>0</v>
      </c>
      <c r="G90" s="8">
        <v>256553.23</v>
      </c>
      <c r="H90" s="11"/>
      <c r="I90" s="9">
        <v>0</v>
      </c>
      <c r="J90" s="9">
        <v>52892.17</v>
      </c>
      <c r="K90" s="9">
        <v>52892.17</v>
      </c>
      <c r="L90" s="9">
        <v>0</v>
      </c>
      <c r="M90" s="9">
        <v>0</v>
      </c>
      <c r="N90" s="9">
        <v>0</v>
      </c>
      <c r="O90" s="10"/>
      <c r="P90" s="8">
        <v>256553.23</v>
      </c>
      <c r="Q90" s="8">
        <v>0</v>
      </c>
      <c r="R90" s="9">
        <v>0</v>
      </c>
      <c r="S90" s="9">
        <v>0</v>
      </c>
      <c r="T90" s="8">
        <v>0</v>
      </c>
    </row>
    <row r="91" spans="1:20" x14ac:dyDescent="0.2">
      <c r="A91" s="10" t="s">
        <v>888</v>
      </c>
      <c r="B91" s="9">
        <v>-1331611.68</v>
      </c>
      <c r="C91" s="9">
        <v>1221464.8</v>
      </c>
      <c r="D91" s="8">
        <v>-110146.88</v>
      </c>
      <c r="E91" s="9">
        <v>423955.84</v>
      </c>
      <c r="F91" s="9">
        <v>350000</v>
      </c>
      <c r="G91" s="8">
        <v>773955.84</v>
      </c>
      <c r="H91" s="11"/>
      <c r="I91" s="9">
        <v>0</v>
      </c>
      <c r="J91" s="9">
        <v>0</v>
      </c>
      <c r="K91" s="9">
        <v>0</v>
      </c>
      <c r="L91" s="9">
        <v>0</v>
      </c>
      <c r="M91" s="9">
        <v>1221464.8</v>
      </c>
      <c r="N91" s="9">
        <v>1221464.8</v>
      </c>
      <c r="O91" s="10"/>
      <c r="P91" s="8">
        <v>423955.84</v>
      </c>
      <c r="Q91" s="8">
        <v>0</v>
      </c>
      <c r="R91" s="9">
        <v>0</v>
      </c>
      <c r="S91" s="9">
        <v>350000</v>
      </c>
      <c r="T91" s="8">
        <v>350000</v>
      </c>
    </row>
    <row r="92" spans="1:20" x14ac:dyDescent="0.2">
      <c r="A92" s="10" t="s">
        <v>905</v>
      </c>
      <c r="B92" s="9">
        <v>-22275.67</v>
      </c>
      <c r="C92" s="9">
        <v>49563.55</v>
      </c>
      <c r="D92" s="8">
        <v>27287.88</v>
      </c>
      <c r="E92" s="9">
        <v>339807.51</v>
      </c>
      <c r="F92" s="9">
        <v>0</v>
      </c>
      <c r="G92" s="8">
        <v>339807.51</v>
      </c>
      <c r="H92" s="11"/>
      <c r="I92" s="9">
        <v>0</v>
      </c>
      <c r="J92" s="9">
        <v>41743.089999999997</v>
      </c>
      <c r="K92" s="9">
        <v>41743.089999999997</v>
      </c>
      <c r="L92" s="9">
        <v>0</v>
      </c>
      <c r="M92" s="9">
        <v>7820.46</v>
      </c>
      <c r="N92" s="9">
        <v>7820.46</v>
      </c>
      <c r="O92" s="10"/>
      <c r="P92" s="8">
        <v>339807.51</v>
      </c>
      <c r="Q92" s="8">
        <v>0</v>
      </c>
      <c r="R92" s="9">
        <v>0</v>
      </c>
      <c r="S92" s="9">
        <v>0</v>
      </c>
      <c r="T92" s="8">
        <v>0</v>
      </c>
    </row>
    <row r="93" spans="1:20" x14ac:dyDescent="0.2">
      <c r="A93" s="10" t="s">
        <v>924</v>
      </c>
      <c r="B93" s="9">
        <v>-8245</v>
      </c>
      <c r="C93" s="9">
        <v>8245</v>
      </c>
      <c r="D93" s="8">
        <v>0</v>
      </c>
      <c r="E93" s="9">
        <v>329279.59999999998</v>
      </c>
      <c r="F93" s="9">
        <v>0</v>
      </c>
      <c r="G93" s="8">
        <v>329279.59999999998</v>
      </c>
      <c r="H93" s="11"/>
      <c r="I93" s="9">
        <v>0</v>
      </c>
      <c r="J93" s="9">
        <v>0</v>
      </c>
      <c r="K93" s="9">
        <v>0</v>
      </c>
      <c r="L93" s="9">
        <v>0</v>
      </c>
      <c r="M93" s="9">
        <v>8245</v>
      </c>
      <c r="N93" s="9">
        <v>8245</v>
      </c>
      <c r="O93" s="10"/>
      <c r="P93" s="8">
        <v>329279.59999999998</v>
      </c>
      <c r="Q93" s="8">
        <v>0</v>
      </c>
      <c r="R93" s="9">
        <v>0</v>
      </c>
      <c r="S93" s="9">
        <v>0</v>
      </c>
      <c r="T93" s="8">
        <v>0</v>
      </c>
    </row>
    <row r="94" spans="1:20" x14ac:dyDescent="0.2">
      <c r="A94" s="10" t="s">
        <v>929</v>
      </c>
      <c r="B94" s="9">
        <v>0</v>
      </c>
      <c r="C94" s="9">
        <v>399259.32</v>
      </c>
      <c r="D94" s="8">
        <v>399259.32</v>
      </c>
      <c r="E94" s="9">
        <v>230606.14</v>
      </c>
      <c r="F94" s="9">
        <v>0</v>
      </c>
      <c r="G94" s="8">
        <v>230606.14</v>
      </c>
      <c r="H94" s="11"/>
      <c r="I94" s="9">
        <v>0</v>
      </c>
      <c r="J94" s="9">
        <v>399259.32</v>
      </c>
      <c r="K94" s="9">
        <v>399259.32</v>
      </c>
      <c r="L94" s="9">
        <v>0</v>
      </c>
      <c r="M94" s="9">
        <v>0</v>
      </c>
      <c r="N94" s="9">
        <v>0</v>
      </c>
      <c r="O94" s="10"/>
      <c r="P94" s="8">
        <v>230606.14</v>
      </c>
      <c r="Q94" s="8">
        <v>0</v>
      </c>
      <c r="R94" s="9">
        <v>0</v>
      </c>
      <c r="S94" s="9">
        <v>0</v>
      </c>
      <c r="T94" s="8">
        <v>0</v>
      </c>
    </row>
    <row r="95" spans="1:20" x14ac:dyDescent="0.2">
      <c r="A95" s="10" t="s">
        <v>937</v>
      </c>
      <c r="B95" s="9">
        <v>-3608.4</v>
      </c>
      <c r="C95" s="9">
        <v>0</v>
      </c>
      <c r="D95" s="8">
        <v>-3608.4</v>
      </c>
      <c r="E95" s="9">
        <v>190075.32</v>
      </c>
      <c r="F95" s="9">
        <v>0</v>
      </c>
      <c r="G95" s="8">
        <v>190075.32</v>
      </c>
      <c r="H95" s="11"/>
      <c r="I95" s="9">
        <v>0</v>
      </c>
      <c r="J95" s="9">
        <v>0</v>
      </c>
      <c r="K95" s="9">
        <v>0</v>
      </c>
      <c r="L95" s="9">
        <v>0</v>
      </c>
      <c r="M95" s="9">
        <v>0</v>
      </c>
      <c r="N95" s="9">
        <v>0</v>
      </c>
      <c r="O95" s="10"/>
      <c r="P95" s="8">
        <v>190075.32</v>
      </c>
      <c r="Q95" s="8">
        <v>0</v>
      </c>
      <c r="R95" s="9">
        <v>0</v>
      </c>
      <c r="S95" s="9">
        <v>0</v>
      </c>
      <c r="T95" s="8">
        <v>0</v>
      </c>
    </row>
    <row r="96" spans="1:20" x14ac:dyDescent="0.2">
      <c r="A96" s="10" t="s">
        <v>940</v>
      </c>
      <c r="B96" s="9">
        <v>0</v>
      </c>
      <c r="C96" s="9">
        <v>0</v>
      </c>
      <c r="D96" s="8">
        <v>0</v>
      </c>
      <c r="E96" s="9">
        <v>228395.82</v>
      </c>
      <c r="F96" s="9">
        <v>491580</v>
      </c>
      <c r="G96" s="8">
        <v>719975.82</v>
      </c>
      <c r="H96" s="11"/>
      <c r="I96" s="9">
        <v>0</v>
      </c>
      <c r="J96" s="9">
        <v>0</v>
      </c>
      <c r="K96" s="9">
        <v>0</v>
      </c>
      <c r="L96" s="9">
        <v>0</v>
      </c>
      <c r="M96" s="9">
        <v>0</v>
      </c>
      <c r="N96" s="9">
        <v>0</v>
      </c>
      <c r="O96" s="10"/>
      <c r="P96" s="8">
        <v>228395.82</v>
      </c>
      <c r="Q96" s="8">
        <v>491580</v>
      </c>
      <c r="R96" s="9">
        <v>0</v>
      </c>
      <c r="S96" s="9">
        <v>0</v>
      </c>
      <c r="T96" s="8">
        <v>0</v>
      </c>
    </row>
    <row r="97" spans="1:20" x14ac:dyDescent="0.2">
      <c r="A97" s="10" t="s">
        <v>943</v>
      </c>
      <c r="B97" s="9">
        <v>-7755.78</v>
      </c>
      <c r="C97" s="9">
        <v>319412.08</v>
      </c>
      <c r="D97" s="8">
        <v>311656.3</v>
      </c>
      <c r="E97" s="9">
        <v>257451.11</v>
      </c>
      <c r="F97" s="9">
        <v>0</v>
      </c>
      <c r="G97" s="8">
        <v>257451.11</v>
      </c>
      <c r="H97" s="11"/>
      <c r="I97" s="9">
        <v>0</v>
      </c>
      <c r="J97" s="9">
        <v>0</v>
      </c>
      <c r="K97" s="9">
        <v>0</v>
      </c>
      <c r="L97" s="9">
        <v>0</v>
      </c>
      <c r="M97" s="9">
        <v>319412.08</v>
      </c>
      <c r="N97" s="9">
        <v>319412.08</v>
      </c>
      <c r="O97" s="10"/>
      <c r="P97" s="8">
        <v>257451.11</v>
      </c>
      <c r="Q97" s="8">
        <v>0</v>
      </c>
      <c r="R97" s="9">
        <v>0</v>
      </c>
      <c r="S97" s="9">
        <v>0</v>
      </c>
      <c r="T97" s="8">
        <v>0</v>
      </c>
    </row>
    <row r="98" spans="1:20" x14ac:dyDescent="0.2">
      <c r="A98" s="10" t="s">
        <v>954</v>
      </c>
      <c r="B98" s="9">
        <v>0</v>
      </c>
      <c r="C98" s="9">
        <v>4850</v>
      </c>
      <c r="D98" s="8">
        <v>4850</v>
      </c>
      <c r="E98" s="9">
        <v>377242.29</v>
      </c>
      <c r="F98" s="9">
        <v>-61718.27</v>
      </c>
      <c r="G98" s="8">
        <v>315524.02</v>
      </c>
      <c r="H98" s="11"/>
      <c r="I98" s="9">
        <v>0</v>
      </c>
      <c r="J98" s="9">
        <v>4850</v>
      </c>
      <c r="K98" s="9">
        <v>4850</v>
      </c>
      <c r="L98" s="9">
        <v>0</v>
      </c>
      <c r="M98" s="9">
        <v>0</v>
      </c>
      <c r="N98" s="9">
        <v>0</v>
      </c>
      <c r="O98" s="10"/>
      <c r="P98" s="8">
        <v>377242.29</v>
      </c>
      <c r="Q98" s="8">
        <v>-61718.27</v>
      </c>
      <c r="R98" s="9">
        <v>0</v>
      </c>
      <c r="S98" s="9">
        <v>0</v>
      </c>
      <c r="T98" s="8">
        <v>0</v>
      </c>
    </row>
    <row r="99" spans="1:20" x14ac:dyDescent="0.2">
      <c r="A99" s="10" t="s">
        <v>960</v>
      </c>
      <c r="B99" s="9">
        <v>-219732.98</v>
      </c>
      <c r="C99" s="9">
        <v>32121.29</v>
      </c>
      <c r="D99" s="8">
        <v>-187611.69</v>
      </c>
      <c r="E99" s="9">
        <v>321812.71999999997</v>
      </c>
      <c r="F99" s="9">
        <v>204825</v>
      </c>
      <c r="G99" s="8">
        <v>526637.72</v>
      </c>
      <c r="H99" s="11"/>
      <c r="I99" s="9">
        <v>0</v>
      </c>
      <c r="J99" s="9">
        <v>0</v>
      </c>
      <c r="K99" s="9">
        <v>0</v>
      </c>
      <c r="L99" s="9">
        <v>0</v>
      </c>
      <c r="M99" s="9">
        <v>32121.29</v>
      </c>
      <c r="N99" s="9">
        <v>32121.29</v>
      </c>
      <c r="O99" s="10"/>
      <c r="P99" s="8">
        <v>321812.71999999997</v>
      </c>
      <c r="Q99" s="8">
        <v>204825</v>
      </c>
      <c r="R99" s="9">
        <v>0</v>
      </c>
      <c r="S99" s="9">
        <v>0</v>
      </c>
      <c r="T99" s="8">
        <v>0</v>
      </c>
    </row>
    <row r="100" spans="1:20" x14ac:dyDescent="0.2">
      <c r="A100" s="10" t="s">
        <v>973</v>
      </c>
      <c r="B100" s="9">
        <v>-307484.49</v>
      </c>
      <c r="C100" s="9">
        <v>329107.86</v>
      </c>
      <c r="D100" s="8">
        <v>21623.37</v>
      </c>
      <c r="E100" s="9">
        <v>208738.6</v>
      </c>
      <c r="F100" s="9">
        <v>17298.68</v>
      </c>
      <c r="G100" s="8">
        <v>226037.28</v>
      </c>
      <c r="H100" s="11"/>
      <c r="I100" s="9">
        <v>0</v>
      </c>
      <c r="J100" s="9">
        <v>0</v>
      </c>
      <c r="K100" s="9">
        <v>0</v>
      </c>
      <c r="L100" s="9">
        <v>0</v>
      </c>
      <c r="M100" s="9">
        <v>329107.86</v>
      </c>
      <c r="N100" s="9">
        <v>329107.86</v>
      </c>
      <c r="O100" s="10"/>
      <c r="P100" s="8">
        <v>208738.6</v>
      </c>
      <c r="Q100" s="8">
        <v>17298.68</v>
      </c>
      <c r="R100" s="9">
        <v>0</v>
      </c>
      <c r="S100" s="9">
        <v>0</v>
      </c>
      <c r="T100" s="8">
        <v>0</v>
      </c>
    </row>
    <row r="101" spans="1:20" x14ac:dyDescent="0.2">
      <c r="A101" s="10" t="s">
        <v>984</v>
      </c>
      <c r="B101" s="9">
        <v>-19879.68</v>
      </c>
      <c r="C101" s="9">
        <v>88223.72</v>
      </c>
      <c r="D101" s="8">
        <v>68344.039999999994</v>
      </c>
      <c r="E101" s="9">
        <v>389174.93</v>
      </c>
      <c r="F101" s="9">
        <v>0</v>
      </c>
      <c r="G101" s="8">
        <v>389174.93</v>
      </c>
      <c r="H101" s="11"/>
      <c r="I101" s="9">
        <v>0</v>
      </c>
      <c r="J101" s="9">
        <v>67997.03</v>
      </c>
      <c r="K101" s="9">
        <v>67997.03</v>
      </c>
      <c r="L101" s="9">
        <v>0</v>
      </c>
      <c r="M101" s="9">
        <v>20226.689999999999</v>
      </c>
      <c r="N101" s="9">
        <v>20226.689999999999</v>
      </c>
      <c r="O101" s="10"/>
      <c r="P101" s="8">
        <v>389174.93</v>
      </c>
      <c r="Q101" s="8">
        <v>0</v>
      </c>
      <c r="R101" s="9">
        <v>0</v>
      </c>
      <c r="S101" s="9">
        <v>0</v>
      </c>
      <c r="T101" s="8">
        <v>0</v>
      </c>
    </row>
    <row r="102" spans="1:20" x14ac:dyDescent="0.2">
      <c r="A102" s="10" t="s">
        <v>997</v>
      </c>
      <c r="B102" s="9">
        <v>-5494.23</v>
      </c>
      <c r="C102" s="9">
        <v>35494.230000000003</v>
      </c>
      <c r="D102" s="8">
        <v>30000</v>
      </c>
      <c r="E102" s="9">
        <v>169694.41</v>
      </c>
      <c r="F102" s="9">
        <v>0</v>
      </c>
      <c r="G102" s="8">
        <v>169694.41</v>
      </c>
      <c r="H102" s="11"/>
      <c r="I102" s="9">
        <v>0</v>
      </c>
      <c r="J102" s="9">
        <v>30000</v>
      </c>
      <c r="K102" s="9">
        <v>30000</v>
      </c>
      <c r="L102" s="9">
        <v>0</v>
      </c>
      <c r="M102" s="9">
        <v>5494.23</v>
      </c>
      <c r="N102" s="9">
        <v>5494.23</v>
      </c>
      <c r="O102" s="10"/>
      <c r="P102" s="8">
        <v>169694.41</v>
      </c>
      <c r="Q102" s="8">
        <v>0</v>
      </c>
      <c r="R102" s="9">
        <v>0</v>
      </c>
      <c r="S102" s="9">
        <v>0</v>
      </c>
      <c r="T102" s="8">
        <v>0</v>
      </c>
    </row>
    <row r="103" spans="1:20" x14ac:dyDescent="0.2">
      <c r="A103" s="10" t="s">
        <v>1005</v>
      </c>
      <c r="B103" s="9">
        <v>-501478.83</v>
      </c>
      <c r="C103" s="9">
        <v>115514.2</v>
      </c>
      <c r="D103" s="8">
        <v>-385964.63</v>
      </c>
      <c r="E103" s="9">
        <v>350530.63</v>
      </c>
      <c r="F103" s="9">
        <v>0</v>
      </c>
      <c r="G103" s="8">
        <v>350530.63</v>
      </c>
      <c r="H103" s="11"/>
      <c r="I103" s="9">
        <v>0</v>
      </c>
      <c r="J103" s="9">
        <v>0</v>
      </c>
      <c r="K103" s="9">
        <v>0</v>
      </c>
      <c r="L103" s="9">
        <v>0</v>
      </c>
      <c r="M103" s="9">
        <v>115514.2</v>
      </c>
      <c r="N103" s="9">
        <v>115514.2</v>
      </c>
      <c r="O103" s="10"/>
      <c r="P103" s="8">
        <v>350530.63</v>
      </c>
      <c r="Q103" s="8">
        <v>0</v>
      </c>
      <c r="R103" s="9">
        <v>0</v>
      </c>
      <c r="S103" s="9">
        <v>0</v>
      </c>
      <c r="T103" s="8">
        <v>0</v>
      </c>
    </row>
    <row r="104" spans="1:20" x14ac:dyDescent="0.2">
      <c r="A104" s="10" t="s">
        <v>1011</v>
      </c>
      <c r="B104" s="9">
        <v>-475312.63</v>
      </c>
      <c r="C104" s="9">
        <v>473039.35999999999</v>
      </c>
      <c r="D104" s="8">
        <v>-2273.27</v>
      </c>
      <c r="E104" s="9">
        <v>416475.43</v>
      </c>
      <c r="F104" s="9">
        <v>1823.53</v>
      </c>
      <c r="G104" s="8">
        <v>418298.96</v>
      </c>
      <c r="H104" s="11"/>
      <c r="I104" s="9">
        <v>0</v>
      </c>
      <c r="J104" s="9">
        <v>71.12</v>
      </c>
      <c r="K104" s="9">
        <v>71.12</v>
      </c>
      <c r="L104" s="9">
        <v>0</v>
      </c>
      <c r="M104" s="9">
        <v>472968.24</v>
      </c>
      <c r="N104" s="9">
        <v>472968.24</v>
      </c>
      <c r="O104" s="10"/>
      <c r="P104" s="8">
        <v>416475.43</v>
      </c>
      <c r="Q104" s="8">
        <v>1823.53</v>
      </c>
      <c r="R104" s="9">
        <v>0</v>
      </c>
      <c r="S104" s="9">
        <v>0</v>
      </c>
      <c r="T104" s="8">
        <v>0</v>
      </c>
    </row>
    <row r="105" spans="1:20" x14ac:dyDescent="0.2">
      <c r="A105" s="10" t="s">
        <v>1040</v>
      </c>
      <c r="B105" s="9">
        <v>-9361.48</v>
      </c>
      <c r="C105" s="9">
        <v>15237.1</v>
      </c>
      <c r="D105" s="8">
        <v>5875.62</v>
      </c>
      <c r="E105" s="9">
        <v>188256.09</v>
      </c>
      <c r="F105" s="9">
        <v>0</v>
      </c>
      <c r="G105" s="8">
        <v>188256.09</v>
      </c>
      <c r="H105" s="11"/>
      <c r="I105" s="9">
        <v>0</v>
      </c>
      <c r="J105" s="9">
        <v>5875.62</v>
      </c>
      <c r="K105" s="9">
        <v>5875.62</v>
      </c>
      <c r="L105" s="9">
        <v>0</v>
      </c>
      <c r="M105" s="9">
        <v>9361.48</v>
      </c>
      <c r="N105" s="9">
        <v>9361.48</v>
      </c>
      <c r="O105" s="10"/>
      <c r="P105" s="8">
        <v>188256.09</v>
      </c>
      <c r="Q105" s="8">
        <v>0</v>
      </c>
      <c r="R105" s="9">
        <v>0</v>
      </c>
      <c r="S105" s="9">
        <v>0</v>
      </c>
      <c r="T105" s="8">
        <v>0</v>
      </c>
    </row>
    <row r="106" spans="1:20" x14ac:dyDescent="0.2">
      <c r="A106" s="10" t="s">
        <v>1049</v>
      </c>
      <c r="B106" s="9">
        <v>0</v>
      </c>
      <c r="C106" s="9">
        <v>0</v>
      </c>
      <c r="D106" s="8">
        <v>0</v>
      </c>
      <c r="E106" s="9">
        <v>223637.2</v>
      </c>
      <c r="F106" s="9">
        <v>0</v>
      </c>
      <c r="G106" s="8">
        <v>223637.2</v>
      </c>
      <c r="H106" s="11"/>
      <c r="I106" s="9">
        <v>0</v>
      </c>
      <c r="J106" s="9">
        <v>0</v>
      </c>
      <c r="K106" s="9">
        <v>0</v>
      </c>
      <c r="L106" s="9">
        <v>0</v>
      </c>
      <c r="M106" s="9">
        <v>0</v>
      </c>
      <c r="N106" s="9">
        <v>0</v>
      </c>
      <c r="O106" s="10"/>
      <c r="P106" s="8">
        <v>223637.2</v>
      </c>
      <c r="Q106" s="8">
        <v>0</v>
      </c>
      <c r="R106" s="9">
        <v>0</v>
      </c>
      <c r="S106" s="9">
        <v>0</v>
      </c>
      <c r="T106" s="8">
        <v>0</v>
      </c>
    </row>
    <row r="107" spans="1:20" x14ac:dyDescent="0.2">
      <c r="A107" s="10" t="s">
        <v>1052</v>
      </c>
      <c r="B107" s="9">
        <v>0</v>
      </c>
      <c r="C107" s="9">
        <v>0</v>
      </c>
      <c r="D107" s="8">
        <v>0</v>
      </c>
      <c r="E107" s="9">
        <v>0</v>
      </c>
      <c r="F107" s="9">
        <v>0</v>
      </c>
      <c r="G107" s="8">
        <v>0</v>
      </c>
      <c r="H107" s="11"/>
      <c r="I107" s="9">
        <v>0</v>
      </c>
      <c r="J107" s="9">
        <v>0</v>
      </c>
      <c r="K107" s="9">
        <v>0</v>
      </c>
      <c r="L107" s="9">
        <v>0</v>
      </c>
      <c r="M107" s="9">
        <v>0</v>
      </c>
      <c r="N107" s="9">
        <v>0</v>
      </c>
      <c r="O107" s="10"/>
      <c r="P107" s="8">
        <v>0</v>
      </c>
      <c r="Q107" s="8">
        <v>0</v>
      </c>
      <c r="R107" s="9">
        <v>0</v>
      </c>
      <c r="S107" s="9">
        <v>0</v>
      </c>
      <c r="T107" s="8">
        <v>0</v>
      </c>
    </row>
    <row r="108" spans="1:20" x14ac:dyDescent="0.2">
      <c r="A108" s="10" t="s">
        <v>1051</v>
      </c>
      <c r="B108" s="9">
        <v>-6410098.29</v>
      </c>
      <c r="C108" s="9">
        <v>12339289.75</v>
      </c>
      <c r="D108" s="8">
        <v>5929191.46</v>
      </c>
      <c r="E108" s="9">
        <v>30734518.18</v>
      </c>
      <c r="F108" s="9">
        <v>4318834.45</v>
      </c>
      <c r="G108" s="8">
        <v>35053352.630000003</v>
      </c>
      <c r="H108" s="11"/>
      <c r="I108" s="9">
        <v>-11192.9</v>
      </c>
      <c r="J108" s="9">
        <v>3511130.75</v>
      </c>
      <c r="K108" s="9">
        <v>3499937.85</v>
      </c>
      <c r="L108" s="9">
        <v>0</v>
      </c>
      <c r="M108" s="9">
        <v>8828159</v>
      </c>
      <c r="N108" s="9">
        <v>8828159</v>
      </c>
      <c r="O108" s="10"/>
      <c r="P108" s="8">
        <v>0</v>
      </c>
      <c r="Q108" s="8">
        <v>3782652.81</v>
      </c>
      <c r="R108" s="9">
        <v>30734518.18</v>
      </c>
      <c r="S108" s="9">
        <v>536181.64</v>
      </c>
      <c r="T108" s="8">
        <v>31270699.82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Cash Flow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Zhao, Wei</dc:creator>
  <cp:lastModifiedBy>Stinn, Niki</cp:lastModifiedBy>
  <dcterms:created xsi:type="dcterms:W3CDTF">2021-10-05T18:20:20Z</dcterms:created>
  <dcterms:modified xsi:type="dcterms:W3CDTF">2023-04-13T22:04:17Z</dcterms:modified>
</cp:coreProperties>
</file>